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 firstSheet="6" activeTab="10"/>
  </bookViews>
  <sheets>
    <sheet name="Forma Nr. 2 Suvestinė" sheetId="1" r:id="rId1"/>
    <sheet name="Forma Nr. 2 SB" sheetId="2" r:id="rId2"/>
    <sheet name="Forma Nr. 2 ML" sheetId="3" r:id="rId3"/>
    <sheet name="Forma Nr. 2 S" sheetId="4" r:id="rId4"/>
    <sheet name="Forma Nr. 4" sheetId="5" r:id="rId5"/>
    <sheet name="Pažyma prie 4 formos" sheetId="6" r:id="rId6"/>
    <sheet name="Sukauptų FS pažyma" sheetId="7" r:id="rId7"/>
    <sheet name="Gautų FS pažyma" sheetId="8" r:id="rId8"/>
    <sheet name="Forma Nr. S7" sheetId="9" r:id="rId9"/>
    <sheet name="Pažyma apie pajamas" sheetId="10" r:id="rId10"/>
    <sheet name="Forma B-2" sheetId="11" r:id="rId11"/>
    <sheet name="Tikslinės lėšos" sheetId="12" r:id="rId12"/>
  </sheets>
  <calcPr calcId="144525"/>
</workbook>
</file>

<file path=xl/calcChain.xml><?xml version="1.0" encoding="utf-8"?>
<calcChain xmlns="http://schemas.openxmlformats.org/spreadsheetml/2006/main">
  <c r="D23" i="12" l="1"/>
  <c r="C23" i="12"/>
  <c r="B23" i="12"/>
  <c r="E20" i="12"/>
  <c r="E19" i="12"/>
  <c r="E18" i="12"/>
  <c r="E17" i="12"/>
  <c r="E16" i="12"/>
  <c r="E15" i="12"/>
  <c r="E23" i="12" s="1"/>
  <c r="R37" i="11" l="1"/>
  <c r="Q37" i="11"/>
  <c r="P37" i="11"/>
  <c r="O37" i="11"/>
  <c r="N37" i="11"/>
  <c r="M37" i="11"/>
  <c r="K37" i="11"/>
  <c r="J37" i="11"/>
  <c r="I37" i="11"/>
  <c r="H37" i="11"/>
  <c r="G37" i="11"/>
  <c r="F37" i="11"/>
  <c r="E37" i="11"/>
  <c r="D37" i="11"/>
  <c r="C37" i="11"/>
  <c r="B37" i="11"/>
  <c r="R36" i="11"/>
  <c r="Q36" i="11"/>
  <c r="P36" i="11"/>
  <c r="O36" i="11"/>
  <c r="N36" i="11"/>
  <c r="M36" i="11"/>
  <c r="K36" i="11"/>
  <c r="J36" i="11"/>
  <c r="I36" i="11"/>
  <c r="H36" i="11"/>
  <c r="G36" i="11"/>
  <c r="F36" i="11"/>
  <c r="E36" i="11"/>
  <c r="D36" i="11"/>
  <c r="C36" i="11"/>
  <c r="B36" i="11"/>
  <c r="R35" i="11"/>
  <c r="Q35" i="11"/>
  <c r="P35" i="11"/>
  <c r="O35" i="11"/>
  <c r="N35" i="11"/>
  <c r="M35" i="11"/>
  <c r="K35" i="11"/>
  <c r="J35" i="11"/>
  <c r="I35" i="11"/>
  <c r="H35" i="11"/>
  <c r="G35" i="11"/>
  <c r="F35" i="11"/>
  <c r="E35" i="11"/>
  <c r="D35" i="11"/>
  <c r="C35" i="11"/>
  <c r="B35" i="11"/>
  <c r="R34" i="11"/>
  <c r="Q34" i="11"/>
  <c r="P34" i="11"/>
  <c r="O34" i="11"/>
  <c r="N34" i="11"/>
  <c r="M34" i="11"/>
  <c r="K34" i="11"/>
  <c r="J34" i="11"/>
  <c r="I34" i="11"/>
  <c r="H34" i="11"/>
  <c r="G34" i="11"/>
  <c r="F34" i="11"/>
  <c r="E34" i="11"/>
  <c r="D34" i="11"/>
  <c r="C34" i="11"/>
  <c r="B34" i="11"/>
  <c r="R33" i="11"/>
  <c r="Q33" i="11"/>
  <c r="P33" i="11"/>
  <c r="O33" i="11"/>
  <c r="N33" i="11"/>
  <c r="M33" i="11"/>
  <c r="K33" i="11"/>
  <c r="J33" i="11"/>
  <c r="I33" i="11"/>
  <c r="H33" i="11"/>
  <c r="G33" i="11"/>
  <c r="F33" i="11"/>
  <c r="E33" i="11"/>
  <c r="D33" i="11"/>
  <c r="C33" i="11"/>
  <c r="B33" i="11"/>
  <c r="R32" i="11"/>
  <c r="Q32" i="11"/>
  <c r="P32" i="11"/>
  <c r="O32" i="11"/>
  <c r="N32" i="11"/>
  <c r="M32" i="11"/>
  <c r="K32" i="11"/>
  <c r="J32" i="11"/>
  <c r="I32" i="11"/>
  <c r="H32" i="11"/>
  <c r="G32" i="11"/>
  <c r="F32" i="11"/>
  <c r="E32" i="11"/>
  <c r="D32" i="11"/>
  <c r="C32" i="11"/>
  <c r="B32" i="11"/>
  <c r="S31" i="11"/>
  <c r="L31" i="11"/>
  <c r="S30" i="11"/>
  <c r="L30" i="11"/>
  <c r="S29" i="11"/>
  <c r="L29" i="11"/>
  <c r="S28" i="11"/>
  <c r="L28" i="11"/>
  <c r="S27" i="11"/>
  <c r="L27" i="11"/>
  <c r="S26" i="11"/>
  <c r="L26" i="11"/>
  <c r="S25" i="11"/>
  <c r="L25" i="11"/>
  <c r="S24" i="11"/>
  <c r="L24" i="11"/>
  <c r="S23" i="11"/>
  <c r="L23" i="11"/>
  <c r="S22" i="11"/>
  <c r="L22" i="11"/>
  <c r="S21" i="11"/>
  <c r="L21" i="11"/>
  <c r="S20" i="11"/>
  <c r="L20" i="11"/>
  <c r="L32" i="11" l="1"/>
  <c r="L33" i="11"/>
  <c r="L34" i="11"/>
  <c r="L35" i="11"/>
  <c r="L36" i="11"/>
  <c r="L37" i="11"/>
  <c r="S34" i="11"/>
  <c r="S37" i="11"/>
  <c r="S35" i="11"/>
  <c r="S32" i="11"/>
  <c r="S33" i="11"/>
  <c r="S36" i="11"/>
  <c r="G27" i="9"/>
  <c r="F27" i="9"/>
  <c r="E27" i="9"/>
  <c r="D27" i="9"/>
  <c r="H27" i="9" s="1"/>
  <c r="H23" i="9"/>
  <c r="H22" i="9"/>
  <c r="L27" i="10"/>
  <c r="J27" i="10"/>
  <c r="H27" i="10"/>
  <c r="F27" i="10"/>
  <c r="E27" i="10"/>
  <c r="N26" i="10"/>
  <c r="N25" i="10"/>
  <c r="N24" i="10"/>
  <c r="N23" i="10"/>
  <c r="N22" i="10"/>
  <c r="N29" i="10" s="1"/>
  <c r="H21" i="8"/>
  <c r="H18" i="8"/>
  <c r="H23" i="7"/>
  <c r="H19" i="7"/>
  <c r="J174" i="5"/>
  <c r="I174" i="5"/>
  <c r="L156" i="5"/>
  <c r="L153" i="5" s="1"/>
  <c r="J156" i="5"/>
  <c r="I156" i="5"/>
  <c r="L154" i="5"/>
  <c r="J154" i="5"/>
  <c r="J153" i="5" s="1"/>
  <c r="I154" i="5"/>
  <c r="I153" i="5"/>
  <c r="L148" i="5"/>
  <c r="J148" i="5"/>
  <c r="I148" i="5"/>
  <c r="L142" i="5"/>
  <c r="J142" i="5"/>
  <c r="I142" i="5"/>
  <c r="L138" i="5"/>
  <c r="J138" i="5"/>
  <c r="J135" i="5" s="1"/>
  <c r="I138" i="5"/>
  <c r="L136" i="5"/>
  <c r="L135" i="5" s="1"/>
  <c r="L134" i="5" s="1"/>
  <c r="L133" i="5" s="1"/>
  <c r="J136" i="5"/>
  <c r="I136" i="5"/>
  <c r="I135" i="5" s="1"/>
  <c r="I134" i="5" s="1"/>
  <c r="I133" i="5" s="1"/>
  <c r="L129" i="5"/>
  <c r="L128" i="5" s="1"/>
  <c r="J129" i="5"/>
  <c r="I129" i="5"/>
  <c r="I128" i="5" s="1"/>
  <c r="J128" i="5"/>
  <c r="L124" i="5"/>
  <c r="L123" i="5" s="1"/>
  <c r="J124" i="5"/>
  <c r="I124" i="5"/>
  <c r="I123" i="5" s="1"/>
  <c r="J123" i="5"/>
  <c r="J120" i="5" s="1"/>
  <c r="L121" i="5"/>
  <c r="L120" i="5" s="1"/>
  <c r="J121" i="5"/>
  <c r="I121" i="5"/>
  <c r="I120" i="5" s="1"/>
  <c r="L118" i="5"/>
  <c r="L113" i="5" s="1"/>
  <c r="J118" i="5"/>
  <c r="I118" i="5"/>
  <c r="L114" i="5"/>
  <c r="J114" i="5"/>
  <c r="J113" i="5" s="1"/>
  <c r="I114" i="5"/>
  <c r="I113" i="5"/>
  <c r="L110" i="5"/>
  <c r="J110" i="5"/>
  <c r="I110" i="5"/>
  <c r="L106" i="5"/>
  <c r="J106" i="5"/>
  <c r="I106" i="5"/>
  <c r="L103" i="5"/>
  <c r="J103" i="5"/>
  <c r="J102" i="5" s="1"/>
  <c r="I103" i="5"/>
  <c r="L102" i="5"/>
  <c r="I102" i="5"/>
  <c r="L100" i="5"/>
  <c r="J100" i="5"/>
  <c r="I100" i="5"/>
  <c r="L98" i="5"/>
  <c r="J98" i="5"/>
  <c r="I98" i="5"/>
  <c r="L96" i="5"/>
  <c r="J96" i="5"/>
  <c r="I96" i="5"/>
  <c r="L94" i="5"/>
  <c r="J94" i="5"/>
  <c r="I94" i="5"/>
  <c r="L91" i="5"/>
  <c r="J91" i="5"/>
  <c r="J90" i="5" s="1"/>
  <c r="I91" i="5"/>
  <c r="L90" i="5"/>
  <c r="I90" i="5"/>
  <c r="L85" i="5"/>
  <c r="J85" i="5"/>
  <c r="I85" i="5"/>
  <c r="L82" i="5"/>
  <c r="J82" i="5"/>
  <c r="I82" i="5"/>
  <c r="L79" i="5"/>
  <c r="J79" i="5"/>
  <c r="J78" i="5" s="1"/>
  <c r="I79" i="5"/>
  <c r="L78" i="5"/>
  <c r="I78" i="5"/>
  <c r="L74" i="5"/>
  <c r="J74" i="5"/>
  <c r="J73" i="5" s="1"/>
  <c r="I74" i="5"/>
  <c r="L73" i="5"/>
  <c r="I73" i="5"/>
  <c r="L71" i="5"/>
  <c r="J71" i="5"/>
  <c r="I71" i="5"/>
  <c r="L70" i="5"/>
  <c r="J70" i="5"/>
  <c r="I70" i="5"/>
  <c r="L66" i="5"/>
  <c r="J66" i="5"/>
  <c r="I66" i="5"/>
  <c r="L62" i="5"/>
  <c r="J62" i="5"/>
  <c r="I62" i="5"/>
  <c r="L58" i="5"/>
  <c r="J58" i="5"/>
  <c r="J57" i="5" s="1"/>
  <c r="J56" i="5" s="1"/>
  <c r="J31" i="5" s="1"/>
  <c r="I58" i="5"/>
  <c r="L57" i="5"/>
  <c r="L56" i="5" s="1"/>
  <c r="L31" i="5" s="1"/>
  <c r="L167" i="5" s="1"/>
  <c r="I57" i="5"/>
  <c r="I56" i="5" s="1"/>
  <c r="L40" i="5"/>
  <c r="K40" i="5"/>
  <c r="J40" i="5"/>
  <c r="I40" i="5"/>
  <c r="L39" i="5"/>
  <c r="K39" i="5"/>
  <c r="J39" i="5"/>
  <c r="I39" i="5"/>
  <c r="I31" i="5" s="1"/>
  <c r="L37" i="5"/>
  <c r="J37" i="5"/>
  <c r="I37" i="5"/>
  <c r="K33" i="5"/>
  <c r="J33" i="5"/>
  <c r="I33" i="5"/>
  <c r="L32" i="5"/>
  <c r="K32" i="5"/>
  <c r="J32" i="5"/>
  <c r="I32" i="5"/>
  <c r="K31" i="5"/>
  <c r="K167" i="5" s="1"/>
  <c r="G45" i="6"/>
  <c r="C45" i="6" s="1"/>
  <c r="F45" i="6"/>
  <c r="E45" i="6"/>
  <c r="D45" i="6"/>
  <c r="C44" i="6"/>
  <c r="C35" i="6"/>
  <c r="C34" i="6"/>
  <c r="C33" i="6"/>
  <c r="I31" i="6"/>
  <c r="I36" i="6" s="1"/>
  <c r="H31" i="6"/>
  <c r="G31" i="6"/>
  <c r="G36" i="6" s="1"/>
  <c r="F31" i="6"/>
  <c r="E31" i="6"/>
  <c r="E36" i="6" s="1"/>
  <c r="D31" i="6"/>
  <c r="C30" i="6"/>
  <c r="C29" i="6"/>
  <c r="C28" i="6"/>
  <c r="C27" i="6"/>
  <c r="I25" i="6"/>
  <c r="H25" i="6"/>
  <c r="H36" i="6" s="1"/>
  <c r="G25" i="6"/>
  <c r="F25" i="6"/>
  <c r="F36" i="6" s="1"/>
  <c r="E25" i="6"/>
  <c r="D25" i="6"/>
  <c r="C25" i="6" s="1"/>
  <c r="C24" i="6"/>
  <c r="C23" i="6"/>
  <c r="C22" i="6"/>
  <c r="C21" i="6"/>
  <c r="C20" i="6"/>
  <c r="L356" i="4"/>
  <c r="K356" i="4"/>
  <c r="J356" i="4"/>
  <c r="I356" i="4"/>
  <c r="L355" i="4"/>
  <c r="K355" i="4"/>
  <c r="J355" i="4"/>
  <c r="I355" i="4"/>
  <c r="L353" i="4"/>
  <c r="K353" i="4"/>
  <c r="J353" i="4"/>
  <c r="I353" i="4"/>
  <c r="L352" i="4"/>
  <c r="K352" i="4"/>
  <c r="J352" i="4"/>
  <c r="I352" i="4"/>
  <c r="L350" i="4"/>
  <c r="K350" i="4"/>
  <c r="J350" i="4"/>
  <c r="I350" i="4"/>
  <c r="L349" i="4"/>
  <c r="K349" i="4"/>
  <c r="J349" i="4"/>
  <c r="I349" i="4"/>
  <c r="L346" i="4"/>
  <c r="K346" i="4"/>
  <c r="J346" i="4"/>
  <c r="I346" i="4"/>
  <c r="L345" i="4"/>
  <c r="K345" i="4"/>
  <c r="J345" i="4"/>
  <c r="I345" i="4"/>
  <c r="L342" i="4"/>
  <c r="K342" i="4"/>
  <c r="J342" i="4"/>
  <c r="I342" i="4"/>
  <c r="L341" i="4"/>
  <c r="K341" i="4"/>
  <c r="J341" i="4"/>
  <c r="I341" i="4"/>
  <c r="L338" i="4"/>
  <c r="K338" i="4"/>
  <c r="J338" i="4"/>
  <c r="I338" i="4"/>
  <c r="L337" i="4"/>
  <c r="K337" i="4"/>
  <c r="J337" i="4"/>
  <c r="I337" i="4"/>
  <c r="L334" i="4"/>
  <c r="K334" i="4"/>
  <c r="J334" i="4"/>
  <c r="I334" i="4"/>
  <c r="L331" i="4"/>
  <c r="K331" i="4"/>
  <c r="J331" i="4"/>
  <c r="I331" i="4"/>
  <c r="L329" i="4"/>
  <c r="K329" i="4"/>
  <c r="J329" i="4"/>
  <c r="I329" i="4"/>
  <c r="L328" i="4"/>
  <c r="K328" i="4"/>
  <c r="J328" i="4"/>
  <c r="I328" i="4"/>
  <c r="L327" i="4"/>
  <c r="K327" i="4"/>
  <c r="J327" i="4"/>
  <c r="I327" i="4"/>
  <c r="L324" i="4"/>
  <c r="K324" i="4"/>
  <c r="J324" i="4"/>
  <c r="I324" i="4"/>
  <c r="L323" i="4"/>
  <c r="K323" i="4"/>
  <c r="J323" i="4"/>
  <c r="I323" i="4"/>
  <c r="L321" i="4"/>
  <c r="K321" i="4"/>
  <c r="J321" i="4"/>
  <c r="I321" i="4"/>
  <c r="L320" i="4"/>
  <c r="K320" i="4"/>
  <c r="J320" i="4"/>
  <c r="I320" i="4"/>
  <c r="L318" i="4"/>
  <c r="K318" i="4"/>
  <c r="J318" i="4"/>
  <c r="I318" i="4"/>
  <c r="L317" i="4"/>
  <c r="K317" i="4"/>
  <c r="J317" i="4"/>
  <c r="I317" i="4"/>
  <c r="L314" i="4"/>
  <c r="K314" i="4"/>
  <c r="J314" i="4"/>
  <c r="I314" i="4"/>
  <c r="L313" i="4"/>
  <c r="K313" i="4"/>
  <c r="J313" i="4"/>
  <c r="I313" i="4"/>
  <c r="L310" i="4"/>
  <c r="K310" i="4"/>
  <c r="J310" i="4"/>
  <c r="I310" i="4"/>
  <c r="L309" i="4"/>
  <c r="K309" i="4"/>
  <c r="J309" i="4"/>
  <c r="I309" i="4"/>
  <c r="L306" i="4"/>
  <c r="K306" i="4"/>
  <c r="J306" i="4"/>
  <c r="I306" i="4"/>
  <c r="L305" i="4"/>
  <c r="K305" i="4"/>
  <c r="J305" i="4"/>
  <c r="I305" i="4"/>
  <c r="L302" i="4"/>
  <c r="K302" i="4"/>
  <c r="J302" i="4"/>
  <c r="I302" i="4"/>
  <c r="L299" i="4"/>
  <c r="K299" i="4"/>
  <c r="J299" i="4"/>
  <c r="I299" i="4"/>
  <c r="L297" i="4"/>
  <c r="K297" i="4"/>
  <c r="J297" i="4"/>
  <c r="I297" i="4"/>
  <c r="L296" i="4"/>
  <c r="K296" i="4"/>
  <c r="J296" i="4"/>
  <c r="I296" i="4"/>
  <c r="L295" i="4"/>
  <c r="K295" i="4"/>
  <c r="J295" i="4"/>
  <c r="I295" i="4"/>
  <c r="L294" i="4"/>
  <c r="K294" i="4"/>
  <c r="J294" i="4"/>
  <c r="I294" i="4"/>
  <c r="L291" i="4"/>
  <c r="K291" i="4"/>
  <c r="J291" i="4"/>
  <c r="I291" i="4"/>
  <c r="L290" i="4"/>
  <c r="K290" i="4"/>
  <c r="J290" i="4"/>
  <c r="I290" i="4"/>
  <c r="L288" i="4"/>
  <c r="K288" i="4"/>
  <c r="J288" i="4"/>
  <c r="I288" i="4"/>
  <c r="L287" i="4"/>
  <c r="K287" i="4"/>
  <c r="J287" i="4"/>
  <c r="I287" i="4"/>
  <c r="L285" i="4"/>
  <c r="K285" i="4"/>
  <c r="J285" i="4"/>
  <c r="I285" i="4"/>
  <c r="L284" i="4"/>
  <c r="K284" i="4"/>
  <c r="J284" i="4"/>
  <c r="I284" i="4"/>
  <c r="L281" i="4"/>
  <c r="K281" i="4"/>
  <c r="J281" i="4"/>
  <c r="I281" i="4"/>
  <c r="L280" i="4"/>
  <c r="K280" i="4"/>
  <c r="J280" i="4"/>
  <c r="I280" i="4"/>
  <c r="L277" i="4"/>
  <c r="K277" i="4"/>
  <c r="J277" i="4"/>
  <c r="I277" i="4"/>
  <c r="L276" i="4"/>
  <c r="K276" i="4"/>
  <c r="J276" i="4"/>
  <c r="I276" i="4"/>
  <c r="L273" i="4"/>
  <c r="K273" i="4"/>
  <c r="J273" i="4"/>
  <c r="I273" i="4"/>
  <c r="L272" i="4"/>
  <c r="K272" i="4"/>
  <c r="J272" i="4"/>
  <c r="I272" i="4"/>
  <c r="L269" i="4"/>
  <c r="K269" i="4"/>
  <c r="J269" i="4"/>
  <c r="I269" i="4"/>
  <c r="L266" i="4"/>
  <c r="K266" i="4"/>
  <c r="J266" i="4"/>
  <c r="I266" i="4"/>
  <c r="L264" i="4"/>
  <c r="K264" i="4"/>
  <c r="J264" i="4"/>
  <c r="I264" i="4"/>
  <c r="L263" i="4"/>
  <c r="K263" i="4"/>
  <c r="J263" i="4"/>
  <c r="I263" i="4"/>
  <c r="L262" i="4"/>
  <c r="K262" i="4"/>
  <c r="J262" i="4"/>
  <c r="I262" i="4"/>
  <c r="L259" i="4"/>
  <c r="K259" i="4"/>
  <c r="J259" i="4"/>
  <c r="I259" i="4"/>
  <c r="L258" i="4"/>
  <c r="K258" i="4"/>
  <c r="J258" i="4"/>
  <c r="I258" i="4"/>
  <c r="L256" i="4"/>
  <c r="K256" i="4"/>
  <c r="J256" i="4"/>
  <c r="I256" i="4"/>
  <c r="L255" i="4"/>
  <c r="K255" i="4"/>
  <c r="J255" i="4"/>
  <c r="I255" i="4"/>
  <c r="L253" i="4"/>
  <c r="K253" i="4"/>
  <c r="J253" i="4"/>
  <c r="I253" i="4"/>
  <c r="L252" i="4"/>
  <c r="K252" i="4"/>
  <c r="J252" i="4"/>
  <c r="I252" i="4"/>
  <c r="L249" i="4"/>
  <c r="K249" i="4"/>
  <c r="J249" i="4"/>
  <c r="I249" i="4"/>
  <c r="L248" i="4"/>
  <c r="K248" i="4"/>
  <c r="J248" i="4"/>
  <c r="I248" i="4"/>
  <c r="L245" i="4"/>
  <c r="K245" i="4"/>
  <c r="J245" i="4"/>
  <c r="I245" i="4"/>
  <c r="L244" i="4"/>
  <c r="K244" i="4"/>
  <c r="J244" i="4"/>
  <c r="I244" i="4"/>
  <c r="L241" i="4"/>
  <c r="K241" i="4"/>
  <c r="J241" i="4"/>
  <c r="I241" i="4"/>
  <c r="L240" i="4"/>
  <c r="K240" i="4"/>
  <c r="J240" i="4"/>
  <c r="I240" i="4"/>
  <c r="L237" i="4"/>
  <c r="K237" i="4"/>
  <c r="J237" i="4"/>
  <c r="I237" i="4"/>
  <c r="L234" i="4"/>
  <c r="K234" i="4"/>
  <c r="J234" i="4"/>
  <c r="I234" i="4"/>
  <c r="L232" i="4"/>
  <c r="K232" i="4"/>
  <c r="J232" i="4"/>
  <c r="I232" i="4"/>
  <c r="L231" i="4"/>
  <c r="K231" i="4"/>
  <c r="J231" i="4"/>
  <c r="I231" i="4"/>
  <c r="L230" i="4"/>
  <c r="K230" i="4"/>
  <c r="J230" i="4"/>
  <c r="I230" i="4"/>
  <c r="L229" i="4"/>
  <c r="K229" i="4"/>
  <c r="J229" i="4"/>
  <c r="I229" i="4"/>
  <c r="L225" i="4"/>
  <c r="K225" i="4"/>
  <c r="J225" i="4"/>
  <c r="I225" i="4"/>
  <c r="L224" i="4"/>
  <c r="K224" i="4"/>
  <c r="J224" i="4"/>
  <c r="I224" i="4"/>
  <c r="L223" i="4"/>
  <c r="K223" i="4"/>
  <c r="J223" i="4"/>
  <c r="I223" i="4"/>
  <c r="L221" i="4"/>
  <c r="K221" i="4"/>
  <c r="J221" i="4"/>
  <c r="I221" i="4"/>
  <c r="L220" i="4"/>
  <c r="K220" i="4"/>
  <c r="J220" i="4"/>
  <c r="I220" i="4"/>
  <c r="L219" i="4"/>
  <c r="K219" i="4"/>
  <c r="J219" i="4"/>
  <c r="I219" i="4"/>
  <c r="L212" i="4"/>
  <c r="K212" i="4"/>
  <c r="J212" i="4"/>
  <c r="I212" i="4"/>
  <c r="L211" i="4"/>
  <c r="K211" i="4"/>
  <c r="J211" i="4"/>
  <c r="I211" i="4"/>
  <c r="L209" i="4"/>
  <c r="K209" i="4"/>
  <c r="J209" i="4"/>
  <c r="I209" i="4"/>
  <c r="L208" i="4"/>
  <c r="K208" i="4"/>
  <c r="J208" i="4"/>
  <c r="I208" i="4"/>
  <c r="L207" i="4"/>
  <c r="K207" i="4"/>
  <c r="J207" i="4"/>
  <c r="I207" i="4"/>
  <c r="L202" i="4"/>
  <c r="K202" i="4"/>
  <c r="J202" i="4"/>
  <c r="I202" i="4"/>
  <c r="L201" i="4"/>
  <c r="K201" i="4"/>
  <c r="J201" i="4"/>
  <c r="I201" i="4"/>
  <c r="L200" i="4"/>
  <c r="K200" i="4"/>
  <c r="J200" i="4"/>
  <c r="I200" i="4"/>
  <c r="L198" i="4"/>
  <c r="K198" i="4"/>
  <c r="J198" i="4"/>
  <c r="I198" i="4"/>
  <c r="L197" i="4"/>
  <c r="K197" i="4"/>
  <c r="J197" i="4"/>
  <c r="I197" i="4"/>
  <c r="L193" i="4"/>
  <c r="K193" i="4"/>
  <c r="J193" i="4"/>
  <c r="I193" i="4"/>
  <c r="L192" i="4"/>
  <c r="K192" i="4"/>
  <c r="J192" i="4"/>
  <c r="I192" i="4"/>
  <c r="L188" i="4"/>
  <c r="K188" i="4"/>
  <c r="J188" i="4"/>
  <c r="I188" i="4"/>
  <c r="L187" i="4"/>
  <c r="K187" i="4"/>
  <c r="J187" i="4"/>
  <c r="I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L178" i="4"/>
  <c r="K178" i="4"/>
  <c r="J178" i="4"/>
  <c r="I178" i="4"/>
  <c r="L177" i="4"/>
  <c r="K177" i="4"/>
  <c r="J177" i="4"/>
  <c r="I177" i="4"/>
  <c r="L176" i="4"/>
  <c r="K176" i="4"/>
  <c r="J176" i="4"/>
  <c r="I176" i="4"/>
  <c r="L172" i="4"/>
  <c r="K172" i="4"/>
  <c r="J172" i="4"/>
  <c r="I172" i="4"/>
  <c r="L171" i="4"/>
  <c r="K171" i="4"/>
  <c r="J171" i="4"/>
  <c r="I171" i="4"/>
  <c r="L167" i="4"/>
  <c r="K167" i="4"/>
  <c r="J167" i="4"/>
  <c r="I167" i="4"/>
  <c r="L166" i="4"/>
  <c r="K166" i="4"/>
  <c r="J166" i="4"/>
  <c r="I166" i="4"/>
  <c r="L165" i="4"/>
  <c r="K165" i="4"/>
  <c r="J165" i="4"/>
  <c r="I165" i="4"/>
  <c r="L163" i="4"/>
  <c r="K163" i="4"/>
  <c r="J163" i="4"/>
  <c r="I163" i="4"/>
  <c r="L162" i="4"/>
  <c r="K162" i="4"/>
  <c r="J162" i="4"/>
  <c r="I162" i="4"/>
  <c r="L161" i="4"/>
  <c r="K161" i="4"/>
  <c r="J161" i="4"/>
  <c r="I161" i="4"/>
  <c r="L160" i="4"/>
  <c r="K160" i="4"/>
  <c r="J160" i="4"/>
  <c r="I160" i="4"/>
  <c r="L158" i="4"/>
  <c r="K158" i="4"/>
  <c r="J158" i="4"/>
  <c r="I158" i="4"/>
  <c r="L157" i="4"/>
  <c r="K157" i="4"/>
  <c r="J157" i="4"/>
  <c r="I157" i="4"/>
  <c r="L153" i="4"/>
  <c r="K153" i="4"/>
  <c r="J153" i="4"/>
  <c r="I153" i="4"/>
  <c r="L152" i="4"/>
  <c r="K152" i="4"/>
  <c r="J152" i="4"/>
  <c r="I152" i="4"/>
  <c r="L151" i="4"/>
  <c r="K151" i="4"/>
  <c r="J151" i="4"/>
  <c r="I151" i="4"/>
  <c r="L150" i="4"/>
  <c r="K150" i="4"/>
  <c r="J150" i="4"/>
  <c r="I150" i="4"/>
  <c r="L147" i="4"/>
  <c r="K147" i="4"/>
  <c r="J147" i="4"/>
  <c r="I147" i="4"/>
  <c r="L146" i="4"/>
  <c r="K146" i="4"/>
  <c r="J146" i="4"/>
  <c r="I146" i="4"/>
  <c r="L145" i="4"/>
  <c r="K145" i="4"/>
  <c r="J145" i="4"/>
  <c r="I145" i="4"/>
  <c r="L143" i="4"/>
  <c r="K143" i="4"/>
  <c r="J143" i="4"/>
  <c r="I143" i="4"/>
  <c r="L142" i="4"/>
  <c r="K142" i="4"/>
  <c r="J142" i="4"/>
  <c r="I142" i="4"/>
  <c r="L139" i="4"/>
  <c r="K139" i="4"/>
  <c r="J139" i="4"/>
  <c r="I139" i="4"/>
  <c r="L138" i="4"/>
  <c r="K138" i="4"/>
  <c r="J138" i="4"/>
  <c r="I138" i="4"/>
  <c r="L137" i="4"/>
  <c r="K137" i="4"/>
  <c r="J137" i="4"/>
  <c r="I137" i="4"/>
  <c r="L134" i="4"/>
  <c r="K134" i="4"/>
  <c r="J134" i="4"/>
  <c r="I134" i="4"/>
  <c r="L133" i="4"/>
  <c r="K133" i="4"/>
  <c r="J133" i="4"/>
  <c r="I133" i="4"/>
  <c r="L132" i="4"/>
  <c r="K132" i="4"/>
  <c r="J132" i="4"/>
  <c r="I132" i="4"/>
  <c r="L131" i="4"/>
  <c r="K131" i="4"/>
  <c r="J131" i="4"/>
  <c r="I131" i="4"/>
  <c r="L129" i="4"/>
  <c r="K129" i="4"/>
  <c r="J129" i="4"/>
  <c r="I129" i="4"/>
  <c r="L128" i="4"/>
  <c r="K128" i="4"/>
  <c r="J128" i="4"/>
  <c r="I128" i="4"/>
  <c r="L127" i="4"/>
  <c r="K127" i="4"/>
  <c r="J127" i="4"/>
  <c r="I127" i="4"/>
  <c r="L125" i="4"/>
  <c r="K125" i="4"/>
  <c r="J125" i="4"/>
  <c r="I125" i="4"/>
  <c r="L124" i="4"/>
  <c r="K124" i="4"/>
  <c r="J124" i="4"/>
  <c r="I124" i="4"/>
  <c r="L123" i="4"/>
  <c r="K123" i="4"/>
  <c r="J123" i="4"/>
  <c r="I123" i="4"/>
  <c r="L121" i="4"/>
  <c r="K121" i="4"/>
  <c r="J121" i="4"/>
  <c r="I121" i="4"/>
  <c r="L120" i="4"/>
  <c r="K120" i="4"/>
  <c r="J120" i="4"/>
  <c r="I120" i="4"/>
  <c r="L119" i="4"/>
  <c r="K119" i="4"/>
  <c r="J119" i="4"/>
  <c r="I119" i="4"/>
  <c r="L117" i="4"/>
  <c r="K117" i="4"/>
  <c r="J117" i="4"/>
  <c r="I117" i="4"/>
  <c r="L116" i="4"/>
  <c r="K116" i="4"/>
  <c r="J116" i="4"/>
  <c r="I116" i="4"/>
  <c r="L115" i="4"/>
  <c r="K115" i="4"/>
  <c r="J115" i="4"/>
  <c r="I115" i="4"/>
  <c r="L112" i="4"/>
  <c r="K112" i="4"/>
  <c r="J112" i="4"/>
  <c r="I112" i="4"/>
  <c r="L111" i="4"/>
  <c r="K111" i="4"/>
  <c r="J111" i="4"/>
  <c r="I111" i="4"/>
  <c r="L110" i="4"/>
  <c r="K110" i="4"/>
  <c r="J110" i="4"/>
  <c r="I110" i="4"/>
  <c r="L109" i="4"/>
  <c r="K109" i="4"/>
  <c r="J109" i="4"/>
  <c r="I109" i="4"/>
  <c r="L106" i="4"/>
  <c r="K106" i="4"/>
  <c r="J106" i="4"/>
  <c r="I106" i="4"/>
  <c r="L105" i="4"/>
  <c r="K105" i="4"/>
  <c r="J105" i="4"/>
  <c r="I105" i="4"/>
  <c r="L102" i="4"/>
  <c r="K102" i="4"/>
  <c r="J102" i="4"/>
  <c r="I102" i="4"/>
  <c r="L101" i="4"/>
  <c r="K101" i="4"/>
  <c r="J101" i="4"/>
  <c r="I101" i="4"/>
  <c r="L100" i="4"/>
  <c r="K100" i="4"/>
  <c r="J100" i="4"/>
  <c r="I100" i="4"/>
  <c r="L97" i="4"/>
  <c r="K97" i="4"/>
  <c r="J97" i="4"/>
  <c r="I97" i="4"/>
  <c r="L96" i="4"/>
  <c r="K96" i="4"/>
  <c r="J96" i="4"/>
  <c r="I96" i="4"/>
  <c r="L95" i="4"/>
  <c r="K95" i="4"/>
  <c r="J95" i="4"/>
  <c r="I95" i="4"/>
  <c r="L92" i="4"/>
  <c r="K92" i="4"/>
  <c r="J92" i="4"/>
  <c r="I92" i="4"/>
  <c r="L91" i="4"/>
  <c r="K91" i="4"/>
  <c r="J91" i="4"/>
  <c r="I91" i="4"/>
  <c r="L90" i="4"/>
  <c r="K90" i="4"/>
  <c r="J90" i="4"/>
  <c r="I90" i="4"/>
  <c r="L89" i="4"/>
  <c r="K89" i="4"/>
  <c r="J89" i="4"/>
  <c r="I89" i="4"/>
  <c r="L85" i="4"/>
  <c r="K85" i="4"/>
  <c r="J85" i="4"/>
  <c r="I85" i="4"/>
  <c r="L84" i="4"/>
  <c r="K84" i="4"/>
  <c r="J84" i="4"/>
  <c r="I84" i="4"/>
  <c r="L83" i="4"/>
  <c r="K83" i="4"/>
  <c r="J83" i="4"/>
  <c r="I83" i="4"/>
  <c r="L82" i="4"/>
  <c r="K82" i="4"/>
  <c r="J82" i="4"/>
  <c r="I82" i="4"/>
  <c r="L80" i="4"/>
  <c r="K80" i="4"/>
  <c r="J80" i="4"/>
  <c r="I80" i="4"/>
  <c r="L79" i="4"/>
  <c r="K79" i="4"/>
  <c r="J79" i="4"/>
  <c r="I79" i="4"/>
  <c r="L78" i="4"/>
  <c r="K78" i="4"/>
  <c r="J78" i="4"/>
  <c r="I78" i="4"/>
  <c r="L74" i="4"/>
  <c r="K74" i="4"/>
  <c r="J74" i="4"/>
  <c r="I74" i="4"/>
  <c r="L73" i="4"/>
  <c r="K73" i="4"/>
  <c r="J73" i="4"/>
  <c r="I73" i="4"/>
  <c r="L69" i="4"/>
  <c r="K69" i="4"/>
  <c r="J69" i="4"/>
  <c r="I69" i="4"/>
  <c r="L68" i="4"/>
  <c r="K68" i="4"/>
  <c r="J68" i="4"/>
  <c r="I68" i="4"/>
  <c r="L64" i="4"/>
  <c r="K64" i="4"/>
  <c r="J64" i="4"/>
  <c r="I64" i="4"/>
  <c r="L63" i="4"/>
  <c r="K63" i="4"/>
  <c r="J63" i="4"/>
  <c r="I63" i="4"/>
  <c r="L62" i="4"/>
  <c r="K62" i="4"/>
  <c r="J62" i="4"/>
  <c r="I62" i="4"/>
  <c r="L61" i="4"/>
  <c r="K61" i="4"/>
  <c r="J61" i="4"/>
  <c r="I61" i="4"/>
  <c r="L45" i="4"/>
  <c r="K45" i="4"/>
  <c r="J45" i="4"/>
  <c r="I45" i="4"/>
  <c r="L44" i="4"/>
  <c r="K44" i="4"/>
  <c r="J44" i="4"/>
  <c r="I44" i="4"/>
  <c r="L43" i="4"/>
  <c r="K43" i="4"/>
  <c r="J43" i="4"/>
  <c r="I43" i="4"/>
  <c r="L42" i="4"/>
  <c r="K42" i="4"/>
  <c r="J42" i="4"/>
  <c r="I42" i="4"/>
  <c r="L40" i="4"/>
  <c r="K40" i="4"/>
  <c r="J40" i="4"/>
  <c r="I40" i="4"/>
  <c r="L39" i="4"/>
  <c r="K39" i="4"/>
  <c r="J39" i="4"/>
  <c r="I39" i="4"/>
  <c r="L38" i="4"/>
  <c r="K38" i="4"/>
  <c r="J38" i="4"/>
  <c r="I38" i="4"/>
  <c r="L36" i="4"/>
  <c r="K36" i="4"/>
  <c r="J36" i="4"/>
  <c r="I36" i="4"/>
  <c r="L34" i="4"/>
  <c r="K34" i="4"/>
  <c r="J34" i="4"/>
  <c r="I34" i="4"/>
  <c r="L33" i="4"/>
  <c r="K33" i="4"/>
  <c r="J33" i="4"/>
  <c r="I33" i="4"/>
  <c r="L32" i="4"/>
  <c r="K32" i="4"/>
  <c r="J32" i="4"/>
  <c r="I32" i="4"/>
  <c r="L31" i="4"/>
  <c r="K31" i="4"/>
  <c r="J31" i="4"/>
  <c r="I31" i="4"/>
  <c r="L30" i="4"/>
  <c r="L359" i="4" s="1"/>
  <c r="K30" i="4"/>
  <c r="K359" i="4" s="1"/>
  <c r="J30" i="4"/>
  <c r="J359" i="4" s="1"/>
  <c r="I30" i="4"/>
  <c r="I359" i="4" s="1"/>
  <c r="L356" i="3"/>
  <c r="K356" i="3"/>
  <c r="J356" i="3"/>
  <c r="I356" i="3"/>
  <c r="L355" i="3"/>
  <c r="K355" i="3"/>
  <c r="J355" i="3"/>
  <c r="I355" i="3"/>
  <c r="L353" i="3"/>
  <c r="K353" i="3"/>
  <c r="J353" i="3"/>
  <c r="I353" i="3"/>
  <c r="L352" i="3"/>
  <c r="K352" i="3"/>
  <c r="J352" i="3"/>
  <c r="I352" i="3"/>
  <c r="L350" i="3"/>
  <c r="K350" i="3"/>
  <c r="J350" i="3"/>
  <c r="I350" i="3"/>
  <c r="L349" i="3"/>
  <c r="K349" i="3"/>
  <c r="J349" i="3"/>
  <c r="I349" i="3"/>
  <c r="L346" i="3"/>
  <c r="K346" i="3"/>
  <c r="J346" i="3"/>
  <c r="I346" i="3"/>
  <c r="L345" i="3"/>
  <c r="K345" i="3"/>
  <c r="J345" i="3"/>
  <c r="I345" i="3"/>
  <c r="L342" i="3"/>
  <c r="K342" i="3"/>
  <c r="J342" i="3"/>
  <c r="I342" i="3"/>
  <c r="L341" i="3"/>
  <c r="K341" i="3"/>
  <c r="J341" i="3"/>
  <c r="I341" i="3"/>
  <c r="L338" i="3"/>
  <c r="K338" i="3"/>
  <c r="J338" i="3"/>
  <c r="I338" i="3"/>
  <c r="L337" i="3"/>
  <c r="K337" i="3"/>
  <c r="J337" i="3"/>
  <c r="I337" i="3"/>
  <c r="L334" i="3"/>
  <c r="K334" i="3"/>
  <c r="J334" i="3"/>
  <c r="I334" i="3"/>
  <c r="L331" i="3"/>
  <c r="K331" i="3"/>
  <c r="J331" i="3"/>
  <c r="I331" i="3"/>
  <c r="L329" i="3"/>
  <c r="K329" i="3"/>
  <c r="J329" i="3"/>
  <c r="I329" i="3"/>
  <c r="L328" i="3"/>
  <c r="K328" i="3"/>
  <c r="J328" i="3"/>
  <c r="I328" i="3"/>
  <c r="L327" i="3"/>
  <c r="K327" i="3"/>
  <c r="J327" i="3"/>
  <c r="I327" i="3"/>
  <c r="L324" i="3"/>
  <c r="K324" i="3"/>
  <c r="J324" i="3"/>
  <c r="I324" i="3"/>
  <c r="L323" i="3"/>
  <c r="K323" i="3"/>
  <c r="J323" i="3"/>
  <c r="I323" i="3"/>
  <c r="L321" i="3"/>
  <c r="K321" i="3"/>
  <c r="J321" i="3"/>
  <c r="I321" i="3"/>
  <c r="L320" i="3"/>
  <c r="K320" i="3"/>
  <c r="J320" i="3"/>
  <c r="I320" i="3"/>
  <c r="L318" i="3"/>
  <c r="K318" i="3"/>
  <c r="J318" i="3"/>
  <c r="I318" i="3"/>
  <c r="L317" i="3"/>
  <c r="K317" i="3"/>
  <c r="J317" i="3"/>
  <c r="I317" i="3"/>
  <c r="L314" i="3"/>
  <c r="K314" i="3"/>
  <c r="J314" i="3"/>
  <c r="I314" i="3"/>
  <c r="L313" i="3"/>
  <c r="K313" i="3"/>
  <c r="J313" i="3"/>
  <c r="I313" i="3"/>
  <c r="L310" i="3"/>
  <c r="K310" i="3"/>
  <c r="J310" i="3"/>
  <c r="I310" i="3"/>
  <c r="L309" i="3"/>
  <c r="K309" i="3"/>
  <c r="J309" i="3"/>
  <c r="I309" i="3"/>
  <c r="L306" i="3"/>
  <c r="K306" i="3"/>
  <c r="J306" i="3"/>
  <c r="I306" i="3"/>
  <c r="L305" i="3"/>
  <c r="K305" i="3"/>
  <c r="J305" i="3"/>
  <c r="I305" i="3"/>
  <c r="L302" i="3"/>
  <c r="K302" i="3"/>
  <c r="J302" i="3"/>
  <c r="I302" i="3"/>
  <c r="L299" i="3"/>
  <c r="K299" i="3"/>
  <c r="J299" i="3"/>
  <c r="I299" i="3"/>
  <c r="L297" i="3"/>
  <c r="K297" i="3"/>
  <c r="J297" i="3"/>
  <c r="I297" i="3"/>
  <c r="L296" i="3"/>
  <c r="K296" i="3"/>
  <c r="J296" i="3"/>
  <c r="I296" i="3"/>
  <c r="L295" i="3"/>
  <c r="K295" i="3"/>
  <c r="J295" i="3"/>
  <c r="I295" i="3"/>
  <c r="L294" i="3"/>
  <c r="K294" i="3"/>
  <c r="J294" i="3"/>
  <c r="I294" i="3"/>
  <c r="L291" i="3"/>
  <c r="K291" i="3"/>
  <c r="J291" i="3"/>
  <c r="I291" i="3"/>
  <c r="L290" i="3"/>
  <c r="K290" i="3"/>
  <c r="J290" i="3"/>
  <c r="I290" i="3"/>
  <c r="L288" i="3"/>
  <c r="K288" i="3"/>
  <c r="J288" i="3"/>
  <c r="I288" i="3"/>
  <c r="L287" i="3"/>
  <c r="K287" i="3"/>
  <c r="J287" i="3"/>
  <c r="I287" i="3"/>
  <c r="L285" i="3"/>
  <c r="K285" i="3"/>
  <c r="J285" i="3"/>
  <c r="I285" i="3"/>
  <c r="L284" i="3"/>
  <c r="K284" i="3"/>
  <c r="J284" i="3"/>
  <c r="I284" i="3"/>
  <c r="L281" i="3"/>
  <c r="K281" i="3"/>
  <c r="J281" i="3"/>
  <c r="I281" i="3"/>
  <c r="L280" i="3"/>
  <c r="K280" i="3"/>
  <c r="J280" i="3"/>
  <c r="I280" i="3"/>
  <c r="L277" i="3"/>
  <c r="K277" i="3"/>
  <c r="J277" i="3"/>
  <c r="I277" i="3"/>
  <c r="L276" i="3"/>
  <c r="K276" i="3"/>
  <c r="J276" i="3"/>
  <c r="I276" i="3"/>
  <c r="L273" i="3"/>
  <c r="K273" i="3"/>
  <c r="J273" i="3"/>
  <c r="I273" i="3"/>
  <c r="L272" i="3"/>
  <c r="K272" i="3"/>
  <c r="J272" i="3"/>
  <c r="I272" i="3"/>
  <c r="L269" i="3"/>
  <c r="K269" i="3"/>
  <c r="J269" i="3"/>
  <c r="I269" i="3"/>
  <c r="L266" i="3"/>
  <c r="K266" i="3"/>
  <c r="J266" i="3"/>
  <c r="I266" i="3"/>
  <c r="L264" i="3"/>
  <c r="K264" i="3"/>
  <c r="J264" i="3"/>
  <c r="I264" i="3"/>
  <c r="L263" i="3"/>
  <c r="K263" i="3"/>
  <c r="J263" i="3"/>
  <c r="J262" i="3" s="1"/>
  <c r="I263" i="3"/>
  <c r="L262" i="3"/>
  <c r="K262" i="3"/>
  <c r="I262" i="3"/>
  <c r="L259" i="3"/>
  <c r="K259" i="3"/>
  <c r="J259" i="3"/>
  <c r="I259" i="3"/>
  <c r="L258" i="3"/>
  <c r="K258" i="3"/>
  <c r="J258" i="3"/>
  <c r="I258" i="3"/>
  <c r="L256" i="3"/>
  <c r="K256" i="3"/>
  <c r="J256" i="3"/>
  <c r="I256" i="3"/>
  <c r="L255" i="3"/>
  <c r="K255" i="3"/>
  <c r="J255" i="3"/>
  <c r="I255" i="3"/>
  <c r="L253" i="3"/>
  <c r="K253" i="3"/>
  <c r="J253" i="3"/>
  <c r="I253" i="3"/>
  <c r="L252" i="3"/>
  <c r="K252" i="3"/>
  <c r="J252" i="3"/>
  <c r="I252" i="3"/>
  <c r="L249" i="3"/>
  <c r="K249" i="3"/>
  <c r="J249" i="3"/>
  <c r="J248" i="3" s="1"/>
  <c r="I249" i="3"/>
  <c r="L248" i="3"/>
  <c r="K248" i="3"/>
  <c r="I248" i="3"/>
  <c r="L245" i="3"/>
  <c r="K245" i="3"/>
  <c r="J245" i="3"/>
  <c r="J244" i="3" s="1"/>
  <c r="I245" i="3"/>
  <c r="L244" i="3"/>
  <c r="K244" i="3"/>
  <c r="I244" i="3"/>
  <c r="L241" i="3"/>
  <c r="K241" i="3"/>
  <c r="J241" i="3"/>
  <c r="J240" i="3" s="1"/>
  <c r="I241" i="3"/>
  <c r="L240" i="3"/>
  <c r="K240" i="3"/>
  <c r="I240" i="3"/>
  <c r="L237" i="3"/>
  <c r="K237" i="3"/>
  <c r="J237" i="3"/>
  <c r="I237" i="3"/>
  <c r="L234" i="3"/>
  <c r="K234" i="3"/>
  <c r="J234" i="3"/>
  <c r="I234" i="3"/>
  <c r="L232" i="3"/>
  <c r="K232" i="3"/>
  <c r="J232" i="3"/>
  <c r="J231" i="3" s="1"/>
  <c r="J230" i="3" s="1"/>
  <c r="J229" i="3" s="1"/>
  <c r="I232" i="3"/>
  <c r="L231" i="3"/>
  <c r="K231" i="3"/>
  <c r="I231" i="3"/>
  <c r="L230" i="3"/>
  <c r="K230" i="3"/>
  <c r="I230" i="3"/>
  <c r="L229" i="3"/>
  <c r="K229" i="3"/>
  <c r="I229" i="3"/>
  <c r="L225" i="3"/>
  <c r="K225" i="3"/>
  <c r="J225" i="3"/>
  <c r="J224" i="3" s="1"/>
  <c r="J223" i="3" s="1"/>
  <c r="I225" i="3"/>
  <c r="L224" i="3"/>
  <c r="K224" i="3"/>
  <c r="I224" i="3"/>
  <c r="L223" i="3"/>
  <c r="K223" i="3"/>
  <c r="I223" i="3"/>
  <c r="L221" i="3"/>
  <c r="K221" i="3"/>
  <c r="J221" i="3"/>
  <c r="J220" i="3" s="1"/>
  <c r="J219" i="3" s="1"/>
  <c r="I221" i="3"/>
  <c r="L220" i="3"/>
  <c r="K220" i="3"/>
  <c r="I220" i="3"/>
  <c r="L219" i="3"/>
  <c r="K219" i="3"/>
  <c r="I219" i="3"/>
  <c r="L212" i="3"/>
  <c r="K212" i="3"/>
  <c r="J212" i="3"/>
  <c r="J211" i="3" s="1"/>
  <c r="I212" i="3"/>
  <c r="L211" i="3"/>
  <c r="K211" i="3"/>
  <c r="I211" i="3"/>
  <c r="L209" i="3"/>
  <c r="K209" i="3"/>
  <c r="J209" i="3"/>
  <c r="I209" i="3"/>
  <c r="L208" i="3"/>
  <c r="K208" i="3"/>
  <c r="J208" i="3"/>
  <c r="J207" i="3" s="1"/>
  <c r="I208" i="3"/>
  <c r="L207" i="3"/>
  <c r="K207" i="3"/>
  <c r="I207" i="3"/>
  <c r="L202" i="3"/>
  <c r="K202" i="3"/>
  <c r="J202" i="3"/>
  <c r="J201" i="3" s="1"/>
  <c r="J200" i="3" s="1"/>
  <c r="I202" i="3"/>
  <c r="L201" i="3"/>
  <c r="K201" i="3"/>
  <c r="I201" i="3"/>
  <c r="L200" i="3"/>
  <c r="K200" i="3"/>
  <c r="I200" i="3"/>
  <c r="L198" i="3"/>
  <c r="K198" i="3"/>
  <c r="J198" i="3"/>
  <c r="I198" i="3"/>
  <c r="L197" i="3"/>
  <c r="K197" i="3"/>
  <c r="J197" i="3"/>
  <c r="I197" i="3"/>
  <c r="L193" i="3"/>
  <c r="K193" i="3"/>
  <c r="J193" i="3"/>
  <c r="J192" i="3" s="1"/>
  <c r="I193" i="3"/>
  <c r="L192" i="3"/>
  <c r="K192" i="3"/>
  <c r="I192" i="3"/>
  <c r="L188" i="3"/>
  <c r="K188" i="3"/>
  <c r="J188" i="3"/>
  <c r="J187" i="3" s="1"/>
  <c r="I188" i="3"/>
  <c r="L187" i="3"/>
  <c r="K187" i="3"/>
  <c r="I187" i="3"/>
  <c r="L183" i="3"/>
  <c r="K183" i="3"/>
  <c r="J183" i="3"/>
  <c r="I183" i="3"/>
  <c r="L182" i="3"/>
  <c r="K182" i="3"/>
  <c r="J182" i="3"/>
  <c r="I182" i="3"/>
  <c r="L180" i="3"/>
  <c r="K180" i="3"/>
  <c r="J180" i="3"/>
  <c r="J179" i="3" s="1"/>
  <c r="I180" i="3"/>
  <c r="L179" i="3"/>
  <c r="K179" i="3"/>
  <c r="I179" i="3"/>
  <c r="L178" i="3"/>
  <c r="K178" i="3"/>
  <c r="I178" i="3"/>
  <c r="L177" i="3"/>
  <c r="K177" i="3"/>
  <c r="I177" i="3"/>
  <c r="L176" i="3"/>
  <c r="K176" i="3"/>
  <c r="I176" i="3"/>
  <c r="L172" i="3"/>
  <c r="K172" i="3"/>
  <c r="J172" i="3"/>
  <c r="J171" i="3" s="1"/>
  <c r="I172" i="3"/>
  <c r="L171" i="3"/>
  <c r="K171" i="3"/>
  <c r="I171" i="3"/>
  <c r="L167" i="3"/>
  <c r="K167" i="3"/>
  <c r="J167" i="3"/>
  <c r="J166" i="3" s="1"/>
  <c r="J165" i="3" s="1"/>
  <c r="I167" i="3"/>
  <c r="L166" i="3"/>
  <c r="K166" i="3"/>
  <c r="I166" i="3"/>
  <c r="L165" i="3"/>
  <c r="K165" i="3"/>
  <c r="I165" i="3"/>
  <c r="L163" i="3"/>
  <c r="K163" i="3"/>
  <c r="J163" i="3"/>
  <c r="I163" i="3"/>
  <c r="L162" i="3"/>
  <c r="K162" i="3"/>
  <c r="J162" i="3"/>
  <c r="J161" i="3" s="1"/>
  <c r="J160" i="3" s="1"/>
  <c r="I162" i="3"/>
  <c r="L161" i="3"/>
  <c r="K161" i="3"/>
  <c r="I161" i="3"/>
  <c r="L160" i="3"/>
  <c r="K160" i="3"/>
  <c r="I160" i="3"/>
  <c r="L158" i="3"/>
  <c r="K158" i="3"/>
  <c r="J158" i="3"/>
  <c r="I158" i="3"/>
  <c r="L157" i="3"/>
  <c r="K157" i="3"/>
  <c r="J157" i="3"/>
  <c r="I157" i="3"/>
  <c r="L153" i="3"/>
  <c r="K153" i="3"/>
  <c r="J153" i="3"/>
  <c r="I153" i="3"/>
  <c r="L152" i="3"/>
  <c r="K152" i="3"/>
  <c r="J152" i="3"/>
  <c r="J151" i="3" s="1"/>
  <c r="J150" i="3" s="1"/>
  <c r="I152" i="3"/>
  <c r="L151" i="3"/>
  <c r="K151" i="3"/>
  <c r="I151" i="3"/>
  <c r="L150" i="3"/>
  <c r="K150" i="3"/>
  <c r="I150" i="3"/>
  <c r="L147" i="3"/>
  <c r="K147" i="3"/>
  <c r="J147" i="3"/>
  <c r="J146" i="3" s="1"/>
  <c r="J145" i="3" s="1"/>
  <c r="I147" i="3"/>
  <c r="L146" i="3"/>
  <c r="K146" i="3"/>
  <c r="I146" i="3"/>
  <c r="L145" i="3"/>
  <c r="K145" i="3"/>
  <c r="I145" i="3"/>
  <c r="L143" i="3"/>
  <c r="K143" i="3"/>
  <c r="J143" i="3"/>
  <c r="J142" i="3" s="1"/>
  <c r="I143" i="3"/>
  <c r="L142" i="3"/>
  <c r="K142" i="3"/>
  <c r="I142" i="3"/>
  <c r="L139" i="3"/>
  <c r="K139" i="3"/>
  <c r="J139" i="3"/>
  <c r="J138" i="3" s="1"/>
  <c r="J137" i="3" s="1"/>
  <c r="I139" i="3"/>
  <c r="L138" i="3"/>
  <c r="K138" i="3"/>
  <c r="I138" i="3"/>
  <c r="L137" i="3"/>
  <c r="K137" i="3"/>
  <c r="I137" i="3"/>
  <c r="L134" i="3"/>
  <c r="K134" i="3"/>
  <c r="J134" i="3"/>
  <c r="J133" i="3" s="1"/>
  <c r="J132" i="3" s="1"/>
  <c r="I134" i="3"/>
  <c r="L133" i="3"/>
  <c r="K133" i="3"/>
  <c r="I133" i="3"/>
  <c r="L132" i="3"/>
  <c r="K132" i="3"/>
  <c r="I132" i="3"/>
  <c r="L131" i="3"/>
  <c r="K131" i="3"/>
  <c r="I131" i="3"/>
  <c r="L129" i="3"/>
  <c r="K129" i="3"/>
  <c r="J129" i="3"/>
  <c r="J128" i="3" s="1"/>
  <c r="J127" i="3" s="1"/>
  <c r="I129" i="3"/>
  <c r="L128" i="3"/>
  <c r="K128" i="3"/>
  <c r="I128" i="3"/>
  <c r="L127" i="3"/>
  <c r="K127" i="3"/>
  <c r="I127" i="3"/>
  <c r="L125" i="3"/>
  <c r="K125" i="3"/>
  <c r="J125" i="3"/>
  <c r="J124" i="3" s="1"/>
  <c r="J123" i="3" s="1"/>
  <c r="I125" i="3"/>
  <c r="L124" i="3"/>
  <c r="K124" i="3"/>
  <c r="I124" i="3"/>
  <c r="L123" i="3"/>
  <c r="K123" i="3"/>
  <c r="I123" i="3"/>
  <c r="L121" i="3"/>
  <c r="K121" i="3"/>
  <c r="J121" i="3"/>
  <c r="J120" i="3" s="1"/>
  <c r="J119" i="3" s="1"/>
  <c r="I121" i="3"/>
  <c r="L120" i="3"/>
  <c r="K120" i="3"/>
  <c r="I120" i="3"/>
  <c r="L119" i="3"/>
  <c r="K119" i="3"/>
  <c r="I119" i="3"/>
  <c r="L117" i="3"/>
  <c r="K117" i="3"/>
  <c r="J117" i="3"/>
  <c r="J116" i="3" s="1"/>
  <c r="J115" i="3" s="1"/>
  <c r="I117" i="3"/>
  <c r="L116" i="3"/>
  <c r="K116" i="3"/>
  <c r="I116" i="3"/>
  <c r="L115" i="3"/>
  <c r="K115" i="3"/>
  <c r="I115" i="3"/>
  <c r="L112" i="3"/>
  <c r="K112" i="3"/>
  <c r="J112" i="3"/>
  <c r="J111" i="3" s="1"/>
  <c r="J110" i="3" s="1"/>
  <c r="J109" i="3" s="1"/>
  <c r="I112" i="3"/>
  <c r="L111" i="3"/>
  <c r="K111" i="3"/>
  <c r="I111" i="3"/>
  <c r="L110" i="3"/>
  <c r="K110" i="3"/>
  <c r="I110" i="3"/>
  <c r="L109" i="3"/>
  <c r="K109" i="3"/>
  <c r="I109" i="3"/>
  <c r="L106" i="3"/>
  <c r="K106" i="3"/>
  <c r="J106" i="3"/>
  <c r="I106" i="3"/>
  <c r="L105" i="3"/>
  <c r="K105" i="3"/>
  <c r="J105" i="3"/>
  <c r="I105" i="3"/>
  <c r="L102" i="3"/>
  <c r="K102" i="3"/>
  <c r="J102" i="3"/>
  <c r="I102" i="3"/>
  <c r="L101" i="3"/>
  <c r="K101" i="3"/>
  <c r="J101" i="3"/>
  <c r="J100" i="3" s="1"/>
  <c r="I101" i="3"/>
  <c r="L100" i="3"/>
  <c r="K100" i="3"/>
  <c r="I100" i="3"/>
  <c r="L97" i="3"/>
  <c r="K97" i="3"/>
  <c r="J97" i="3"/>
  <c r="J96" i="3" s="1"/>
  <c r="J95" i="3" s="1"/>
  <c r="I97" i="3"/>
  <c r="L96" i="3"/>
  <c r="K96" i="3"/>
  <c r="I96" i="3"/>
  <c r="L95" i="3"/>
  <c r="K95" i="3"/>
  <c r="I95" i="3"/>
  <c r="L92" i="3"/>
  <c r="K92" i="3"/>
  <c r="J92" i="3"/>
  <c r="J91" i="3" s="1"/>
  <c r="J90" i="3" s="1"/>
  <c r="I92" i="3"/>
  <c r="L91" i="3"/>
  <c r="K91" i="3"/>
  <c r="I91" i="3"/>
  <c r="L90" i="3"/>
  <c r="K90" i="3"/>
  <c r="I90" i="3"/>
  <c r="L89" i="3"/>
  <c r="K89" i="3"/>
  <c r="I89" i="3"/>
  <c r="L85" i="3"/>
  <c r="K85" i="3"/>
  <c r="J85" i="3"/>
  <c r="J84" i="3" s="1"/>
  <c r="J83" i="3" s="1"/>
  <c r="J82" i="3" s="1"/>
  <c r="I85" i="3"/>
  <c r="L84" i="3"/>
  <c r="K84" i="3"/>
  <c r="I84" i="3"/>
  <c r="L83" i="3"/>
  <c r="K83" i="3"/>
  <c r="I83" i="3"/>
  <c r="L82" i="3"/>
  <c r="K82" i="3"/>
  <c r="I82" i="3"/>
  <c r="L80" i="3"/>
  <c r="K80" i="3"/>
  <c r="J80" i="3"/>
  <c r="J79" i="3" s="1"/>
  <c r="J78" i="3" s="1"/>
  <c r="I80" i="3"/>
  <c r="L79" i="3"/>
  <c r="K79" i="3"/>
  <c r="I79" i="3"/>
  <c r="L78" i="3"/>
  <c r="K78" i="3"/>
  <c r="I78" i="3"/>
  <c r="L74" i="3"/>
  <c r="K74" i="3"/>
  <c r="J74" i="3"/>
  <c r="J73" i="3" s="1"/>
  <c r="I74" i="3"/>
  <c r="L73" i="3"/>
  <c r="K73" i="3"/>
  <c r="I73" i="3"/>
  <c r="L69" i="3"/>
  <c r="K69" i="3"/>
  <c r="J69" i="3"/>
  <c r="J68" i="3" s="1"/>
  <c r="I69" i="3"/>
  <c r="L68" i="3"/>
  <c r="K68" i="3"/>
  <c r="I68" i="3"/>
  <c r="L64" i="3"/>
  <c r="K64" i="3"/>
  <c r="J64" i="3"/>
  <c r="J63" i="3" s="1"/>
  <c r="J62" i="3" s="1"/>
  <c r="J61" i="3" s="1"/>
  <c r="I64" i="3"/>
  <c r="L63" i="3"/>
  <c r="K63" i="3"/>
  <c r="I63" i="3"/>
  <c r="L62" i="3"/>
  <c r="K62" i="3"/>
  <c r="I62" i="3"/>
  <c r="L61" i="3"/>
  <c r="K61" i="3"/>
  <c r="I61" i="3"/>
  <c r="L45" i="3"/>
  <c r="K45" i="3"/>
  <c r="J45" i="3"/>
  <c r="J44" i="3" s="1"/>
  <c r="J43" i="3" s="1"/>
  <c r="J42" i="3" s="1"/>
  <c r="I45" i="3"/>
  <c r="L44" i="3"/>
  <c r="K44" i="3"/>
  <c r="I44" i="3"/>
  <c r="L43" i="3"/>
  <c r="K43" i="3"/>
  <c r="I43" i="3"/>
  <c r="L42" i="3"/>
  <c r="K42" i="3"/>
  <c r="I42" i="3"/>
  <c r="L40" i="3"/>
  <c r="K40" i="3"/>
  <c r="J40" i="3"/>
  <c r="J39" i="3" s="1"/>
  <c r="J38" i="3" s="1"/>
  <c r="I40" i="3"/>
  <c r="L39" i="3"/>
  <c r="K39" i="3"/>
  <c r="I39" i="3"/>
  <c r="L38" i="3"/>
  <c r="K38" i="3"/>
  <c r="I38" i="3"/>
  <c r="L36" i="3"/>
  <c r="K36" i="3"/>
  <c r="J36" i="3"/>
  <c r="I36" i="3"/>
  <c r="L34" i="3"/>
  <c r="K34" i="3"/>
  <c r="J34" i="3"/>
  <c r="J33" i="3" s="1"/>
  <c r="J32" i="3" s="1"/>
  <c r="J31" i="3" s="1"/>
  <c r="I34" i="3"/>
  <c r="L33" i="3"/>
  <c r="K33" i="3"/>
  <c r="I33" i="3"/>
  <c r="L32" i="3"/>
  <c r="K32" i="3"/>
  <c r="I32" i="3"/>
  <c r="L31" i="3"/>
  <c r="K31" i="3"/>
  <c r="I31" i="3"/>
  <c r="L30" i="3"/>
  <c r="L359" i="3" s="1"/>
  <c r="K30" i="3"/>
  <c r="K359" i="3" s="1"/>
  <c r="I30" i="3"/>
  <c r="I359" i="3" s="1"/>
  <c r="L356" i="2"/>
  <c r="K356" i="2"/>
  <c r="J356" i="2"/>
  <c r="I356" i="2"/>
  <c r="L355" i="2"/>
  <c r="K355" i="2"/>
  <c r="J355" i="2"/>
  <c r="I355" i="2"/>
  <c r="L353" i="2"/>
  <c r="K353" i="2"/>
  <c r="J353" i="2"/>
  <c r="I353" i="2"/>
  <c r="L352" i="2"/>
  <c r="K352" i="2"/>
  <c r="J352" i="2"/>
  <c r="I352" i="2"/>
  <c r="L350" i="2"/>
  <c r="K350" i="2"/>
  <c r="J350" i="2"/>
  <c r="I350" i="2"/>
  <c r="L349" i="2"/>
  <c r="K349" i="2"/>
  <c r="J349" i="2"/>
  <c r="I349" i="2"/>
  <c r="L346" i="2"/>
  <c r="K346" i="2"/>
  <c r="J346" i="2"/>
  <c r="I346" i="2"/>
  <c r="L345" i="2"/>
  <c r="K345" i="2"/>
  <c r="J345" i="2"/>
  <c r="I345" i="2"/>
  <c r="L342" i="2"/>
  <c r="K342" i="2"/>
  <c r="J342" i="2"/>
  <c r="I342" i="2"/>
  <c r="L341" i="2"/>
  <c r="K341" i="2"/>
  <c r="J341" i="2"/>
  <c r="I341" i="2"/>
  <c r="L338" i="2"/>
  <c r="K338" i="2"/>
  <c r="J338" i="2"/>
  <c r="I338" i="2"/>
  <c r="L337" i="2"/>
  <c r="K337" i="2"/>
  <c r="J337" i="2"/>
  <c r="I337" i="2"/>
  <c r="L334" i="2"/>
  <c r="K334" i="2"/>
  <c r="J334" i="2"/>
  <c r="I334" i="2"/>
  <c r="L331" i="2"/>
  <c r="K331" i="2"/>
  <c r="J331" i="2"/>
  <c r="I331" i="2"/>
  <c r="L329" i="2"/>
  <c r="K329" i="2"/>
  <c r="J329" i="2"/>
  <c r="I329" i="2"/>
  <c r="L328" i="2"/>
  <c r="K328" i="2"/>
  <c r="J328" i="2"/>
  <c r="I328" i="2"/>
  <c r="L327" i="2"/>
  <c r="K327" i="2"/>
  <c r="J327" i="2"/>
  <c r="I327" i="2"/>
  <c r="L324" i="2"/>
  <c r="K324" i="2"/>
  <c r="J324" i="2"/>
  <c r="I324" i="2"/>
  <c r="L323" i="2"/>
  <c r="K323" i="2"/>
  <c r="J323" i="2"/>
  <c r="I323" i="2"/>
  <c r="L321" i="2"/>
  <c r="K321" i="2"/>
  <c r="J321" i="2"/>
  <c r="I321" i="2"/>
  <c r="L320" i="2"/>
  <c r="K320" i="2"/>
  <c r="J320" i="2"/>
  <c r="I320" i="2"/>
  <c r="L318" i="2"/>
  <c r="K318" i="2"/>
  <c r="J318" i="2"/>
  <c r="I318" i="2"/>
  <c r="L317" i="2"/>
  <c r="K317" i="2"/>
  <c r="J317" i="2"/>
  <c r="I317" i="2"/>
  <c r="L314" i="2"/>
  <c r="K314" i="2"/>
  <c r="J314" i="2"/>
  <c r="I314" i="2"/>
  <c r="L313" i="2"/>
  <c r="K313" i="2"/>
  <c r="J313" i="2"/>
  <c r="I313" i="2"/>
  <c r="L310" i="2"/>
  <c r="K310" i="2"/>
  <c r="J310" i="2"/>
  <c r="I310" i="2"/>
  <c r="L309" i="2"/>
  <c r="K309" i="2"/>
  <c r="J309" i="2"/>
  <c r="I309" i="2"/>
  <c r="L306" i="2"/>
  <c r="K306" i="2"/>
  <c r="J306" i="2"/>
  <c r="I306" i="2"/>
  <c r="L305" i="2"/>
  <c r="K305" i="2"/>
  <c r="J305" i="2"/>
  <c r="I305" i="2"/>
  <c r="L302" i="2"/>
  <c r="K302" i="2"/>
  <c r="J302" i="2"/>
  <c r="I302" i="2"/>
  <c r="L299" i="2"/>
  <c r="K299" i="2"/>
  <c r="J299" i="2"/>
  <c r="I299" i="2"/>
  <c r="L297" i="2"/>
  <c r="K297" i="2"/>
  <c r="J297" i="2"/>
  <c r="I297" i="2"/>
  <c r="L296" i="2"/>
  <c r="K296" i="2"/>
  <c r="J296" i="2"/>
  <c r="I296" i="2"/>
  <c r="L295" i="2"/>
  <c r="K295" i="2"/>
  <c r="J295" i="2"/>
  <c r="I295" i="2"/>
  <c r="L294" i="2"/>
  <c r="K294" i="2"/>
  <c r="J294" i="2"/>
  <c r="I294" i="2"/>
  <c r="L291" i="2"/>
  <c r="K291" i="2"/>
  <c r="J291" i="2"/>
  <c r="I291" i="2"/>
  <c r="L290" i="2"/>
  <c r="K290" i="2"/>
  <c r="J290" i="2"/>
  <c r="I290" i="2"/>
  <c r="L288" i="2"/>
  <c r="K288" i="2"/>
  <c r="J288" i="2"/>
  <c r="I288" i="2"/>
  <c r="L287" i="2"/>
  <c r="K287" i="2"/>
  <c r="J287" i="2"/>
  <c r="I287" i="2"/>
  <c r="L285" i="2"/>
  <c r="K285" i="2"/>
  <c r="J285" i="2"/>
  <c r="I285" i="2"/>
  <c r="L284" i="2"/>
  <c r="K284" i="2"/>
  <c r="J284" i="2"/>
  <c r="I284" i="2"/>
  <c r="L281" i="2"/>
  <c r="K281" i="2"/>
  <c r="J281" i="2"/>
  <c r="I281" i="2"/>
  <c r="L280" i="2"/>
  <c r="K280" i="2"/>
  <c r="J280" i="2"/>
  <c r="I280" i="2"/>
  <c r="L277" i="2"/>
  <c r="K277" i="2"/>
  <c r="J277" i="2"/>
  <c r="I277" i="2"/>
  <c r="L276" i="2"/>
  <c r="K276" i="2"/>
  <c r="J276" i="2"/>
  <c r="I276" i="2"/>
  <c r="L273" i="2"/>
  <c r="K273" i="2"/>
  <c r="J273" i="2"/>
  <c r="I273" i="2"/>
  <c r="L272" i="2"/>
  <c r="K272" i="2"/>
  <c r="J272" i="2"/>
  <c r="I272" i="2"/>
  <c r="L269" i="2"/>
  <c r="K269" i="2"/>
  <c r="J269" i="2"/>
  <c r="I269" i="2"/>
  <c r="L266" i="2"/>
  <c r="K266" i="2"/>
  <c r="J266" i="2"/>
  <c r="I266" i="2"/>
  <c r="L264" i="2"/>
  <c r="K264" i="2"/>
  <c r="J264" i="2"/>
  <c r="I264" i="2"/>
  <c r="L263" i="2"/>
  <c r="K263" i="2"/>
  <c r="J263" i="2"/>
  <c r="I263" i="2"/>
  <c r="L262" i="2"/>
  <c r="K262" i="2"/>
  <c r="J262" i="2"/>
  <c r="I262" i="2"/>
  <c r="L259" i="2"/>
  <c r="K259" i="2"/>
  <c r="J259" i="2"/>
  <c r="I259" i="2"/>
  <c r="L258" i="2"/>
  <c r="K258" i="2"/>
  <c r="J258" i="2"/>
  <c r="I258" i="2"/>
  <c r="L256" i="2"/>
  <c r="K256" i="2"/>
  <c r="J256" i="2"/>
  <c r="I256" i="2"/>
  <c r="L255" i="2"/>
  <c r="K255" i="2"/>
  <c r="J255" i="2"/>
  <c r="I255" i="2"/>
  <c r="L253" i="2"/>
  <c r="K253" i="2"/>
  <c r="J253" i="2"/>
  <c r="I253" i="2"/>
  <c r="L252" i="2"/>
  <c r="K252" i="2"/>
  <c r="J252" i="2"/>
  <c r="I252" i="2"/>
  <c r="L249" i="2"/>
  <c r="K249" i="2"/>
  <c r="J249" i="2"/>
  <c r="I249" i="2"/>
  <c r="L248" i="2"/>
  <c r="K248" i="2"/>
  <c r="J248" i="2"/>
  <c r="I248" i="2"/>
  <c r="L245" i="2"/>
  <c r="K245" i="2"/>
  <c r="J245" i="2"/>
  <c r="I245" i="2"/>
  <c r="L244" i="2"/>
  <c r="K244" i="2"/>
  <c r="J244" i="2"/>
  <c r="I244" i="2"/>
  <c r="L241" i="2"/>
  <c r="K241" i="2"/>
  <c r="J241" i="2"/>
  <c r="I241" i="2"/>
  <c r="L240" i="2"/>
  <c r="K240" i="2"/>
  <c r="J240" i="2"/>
  <c r="I240" i="2"/>
  <c r="L237" i="2"/>
  <c r="K237" i="2"/>
  <c r="J237" i="2"/>
  <c r="I237" i="2"/>
  <c r="L234" i="2"/>
  <c r="K234" i="2"/>
  <c r="J234" i="2"/>
  <c r="I234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9" i="2"/>
  <c r="K229" i="2"/>
  <c r="J229" i="2"/>
  <c r="I229" i="2"/>
  <c r="L225" i="2"/>
  <c r="K225" i="2"/>
  <c r="J225" i="2"/>
  <c r="I225" i="2"/>
  <c r="L224" i="2"/>
  <c r="K224" i="2"/>
  <c r="J224" i="2"/>
  <c r="I224" i="2"/>
  <c r="L223" i="2"/>
  <c r="K223" i="2"/>
  <c r="J223" i="2"/>
  <c r="I223" i="2"/>
  <c r="L221" i="2"/>
  <c r="K221" i="2"/>
  <c r="J221" i="2"/>
  <c r="I221" i="2"/>
  <c r="L220" i="2"/>
  <c r="K220" i="2"/>
  <c r="J220" i="2"/>
  <c r="I220" i="2"/>
  <c r="L219" i="2"/>
  <c r="K219" i="2"/>
  <c r="J219" i="2"/>
  <c r="I219" i="2"/>
  <c r="L212" i="2"/>
  <c r="K212" i="2"/>
  <c r="J212" i="2"/>
  <c r="I212" i="2"/>
  <c r="L211" i="2"/>
  <c r="K211" i="2"/>
  <c r="J211" i="2"/>
  <c r="I211" i="2"/>
  <c r="L209" i="2"/>
  <c r="K209" i="2"/>
  <c r="J209" i="2"/>
  <c r="I209" i="2"/>
  <c r="L208" i="2"/>
  <c r="K208" i="2"/>
  <c r="J208" i="2"/>
  <c r="I208" i="2"/>
  <c r="L207" i="2"/>
  <c r="K207" i="2"/>
  <c r="J207" i="2"/>
  <c r="I207" i="2"/>
  <c r="L202" i="2"/>
  <c r="K202" i="2"/>
  <c r="J202" i="2"/>
  <c r="I202" i="2"/>
  <c r="L201" i="2"/>
  <c r="K201" i="2"/>
  <c r="J201" i="2"/>
  <c r="I201" i="2"/>
  <c r="L200" i="2"/>
  <c r="K200" i="2"/>
  <c r="J200" i="2"/>
  <c r="I200" i="2"/>
  <c r="L198" i="2"/>
  <c r="K198" i="2"/>
  <c r="J198" i="2"/>
  <c r="I198" i="2"/>
  <c r="L197" i="2"/>
  <c r="K197" i="2"/>
  <c r="J197" i="2"/>
  <c r="I197" i="2"/>
  <c r="L193" i="2"/>
  <c r="K193" i="2"/>
  <c r="J193" i="2"/>
  <c r="I193" i="2"/>
  <c r="L192" i="2"/>
  <c r="K192" i="2"/>
  <c r="J192" i="2"/>
  <c r="I192" i="2"/>
  <c r="L188" i="2"/>
  <c r="K188" i="2"/>
  <c r="J188" i="2"/>
  <c r="I188" i="2"/>
  <c r="L187" i="2"/>
  <c r="K187" i="2"/>
  <c r="J187" i="2"/>
  <c r="I187" i="2"/>
  <c r="L183" i="2"/>
  <c r="K183" i="2"/>
  <c r="J183" i="2"/>
  <c r="I183" i="2"/>
  <c r="L182" i="2"/>
  <c r="K182" i="2"/>
  <c r="J182" i="2"/>
  <c r="I182" i="2"/>
  <c r="L180" i="2"/>
  <c r="K180" i="2"/>
  <c r="J180" i="2"/>
  <c r="I180" i="2"/>
  <c r="L179" i="2"/>
  <c r="K179" i="2"/>
  <c r="J179" i="2"/>
  <c r="I179" i="2"/>
  <c r="L178" i="2"/>
  <c r="K178" i="2"/>
  <c r="J178" i="2"/>
  <c r="I178" i="2"/>
  <c r="L177" i="2"/>
  <c r="K177" i="2"/>
  <c r="J177" i="2"/>
  <c r="I177" i="2"/>
  <c r="L176" i="2"/>
  <c r="K176" i="2"/>
  <c r="J176" i="2"/>
  <c r="I176" i="2"/>
  <c r="L172" i="2"/>
  <c r="K172" i="2"/>
  <c r="J172" i="2"/>
  <c r="I172" i="2"/>
  <c r="L171" i="2"/>
  <c r="K171" i="2"/>
  <c r="J171" i="2"/>
  <c r="I171" i="2"/>
  <c r="L167" i="2"/>
  <c r="K167" i="2"/>
  <c r="J167" i="2"/>
  <c r="I167" i="2"/>
  <c r="L166" i="2"/>
  <c r="K166" i="2"/>
  <c r="J166" i="2"/>
  <c r="I166" i="2"/>
  <c r="L165" i="2"/>
  <c r="K165" i="2"/>
  <c r="J165" i="2"/>
  <c r="I165" i="2"/>
  <c r="L163" i="2"/>
  <c r="K163" i="2"/>
  <c r="J163" i="2"/>
  <c r="I163" i="2"/>
  <c r="L162" i="2"/>
  <c r="K162" i="2"/>
  <c r="J162" i="2"/>
  <c r="I162" i="2"/>
  <c r="L161" i="2"/>
  <c r="K161" i="2"/>
  <c r="J161" i="2"/>
  <c r="I161" i="2"/>
  <c r="L160" i="2"/>
  <c r="K160" i="2"/>
  <c r="J160" i="2"/>
  <c r="I160" i="2"/>
  <c r="L158" i="2"/>
  <c r="K158" i="2"/>
  <c r="J158" i="2"/>
  <c r="I158" i="2"/>
  <c r="L157" i="2"/>
  <c r="K157" i="2"/>
  <c r="J157" i="2"/>
  <c r="I157" i="2"/>
  <c r="L153" i="2"/>
  <c r="K153" i="2"/>
  <c r="J153" i="2"/>
  <c r="I153" i="2"/>
  <c r="L152" i="2"/>
  <c r="K152" i="2"/>
  <c r="J152" i="2"/>
  <c r="I152" i="2"/>
  <c r="L151" i="2"/>
  <c r="K151" i="2"/>
  <c r="J151" i="2"/>
  <c r="I151" i="2"/>
  <c r="L150" i="2"/>
  <c r="K150" i="2"/>
  <c r="J150" i="2"/>
  <c r="I150" i="2"/>
  <c r="L147" i="2"/>
  <c r="K147" i="2"/>
  <c r="J147" i="2"/>
  <c r="I147" i="2"/>
  <c r="L146" i="2"/>
  <c r="K146" i="2"/>
  <c r="J146" i="2"/>
  <c r="I146" i="2"/>
  <c r="L145" i="2"/>
  <c r="K145" i="2"/>
  <c r="J145" i="2"/>
  <c r="I145" i="2"/>
  <c r="L143" i="2"/>
  <c r="K143" i="2"/>
  <c r="J143" i="2"/>
  <c r="I143" i="2"/>
  <c r="L142" i="2"/>
  <c r="K142" i="2"/>
  <c r="J142" i="2"/>
  <c r="I142" i="2"/>
  <c r="L139" i="2"/>
  <c r="K139" i="2"/>
  <c r="J139" i="2"/>
  <c r="I139" i="2"/>
  <c r="L138" i="2"/>
  <c r="K138" i="2"/>
  <c r="J138" i="2"/>
  <c r="I138" i="2"/>
  <c r="L137" i="2"/>
  <c r="K137" i="2"/>
  <c r="J137" i="2"/>
  <c r="I137" i="2"/>
  <c r="L134" i="2"/>
  <c r="K134" i="2"/>
  <c r="J134" i="2"/>
  <c r="I134" i="2"/>
  <c r="L133" i="2"/>
  <c r="K133" i="2"/>
  <c r="J133" i="2"/>
  <c r="I133" i="2"/>
  <c r="L132" i="2"/>
  <c r="K132" i="2"/>
  <c r="J132" i="2"/>
  <c r="I132" i="2"/>
  <c r="L131" i="2"/>
  <c r="K131" i="2"/>
  <c r="J131" i="2"/>
  <c r="I131" i="2"/>
  <c r="L129" i="2"/>
  <c r="K129" i="2"/>
  <c r="J129" i="2"/>
  <c r="I129" i="2"/>
  <c r="L128" i="2"/>
  <c r="K128" i="2"/>
  <c r="J128" i="2"/>
  <c r="I128" i="2"/>
  <c r="L127" i="2"/>
  <c r="K127" i="2"/>
  <c r="J127" i="2"/>
  <c r="I127" i="2"/>
  <c r="L125" i="2"/>
  <c r="K125" i="2"/>
  <c r="J125" i="2"/>
  <c r="I125" i="2"/>
  <c r="L124" i="2"/>
  <c r="K124" i="2"/>
  <c r="J124" i="2"/>
  <c r="I124" i="2"/>
  <c r="L123" i="2"/>
  <c r="K123" i="2"/>
  <c r="J123" i="2"/>
  <c r="I123" i="2"/>
  <c r="L121" i="2"/>
  <c r="K121" i="2"/>
  <c r="J121" i="2"/>
  <c r="I121" i="2"/>
  <c r="L120" i="2"/>
  <c r="K120" i="2"/>
  <c r="J120" i="2"/>
  <c r="I120" i="2"/>
  <c r="L119" i="2"/>
  <c r="K119" i="2"/>
  <c r="J119" i="2"/>
  <c r="I119" i="2"/>
  <c r="L117" i="2"/>
  <c r="K117" i="2"/>
  <c r="J117" i="2"/>
  <c r="I117" i="2"/>
  <c r="L116" i="2"/>
  <c r="K116" i="2"/>
  <c r="J116" i="2"/>
  <c r="I116" i="2"/>
  <c r="L115" i="2"/>
  <c r="K115" i="2"/>
  <c r="J115" i="2"/>
  <c r="I115" i="2"/>
  <c r="L112" i="2"/>
  <c r="K112" i="2"/>
  <c r="J112" i="2"/>
  <c r="I112" i="2"/>
  <c r="L111" i="2"/>
  <c r="K111" i="2"/>
  <c r="J111" i="2"/>
  <c r="I111" i="2"/>
  <c r="L110" i="2"/>
  <c r="K110" i="2"/>
  <c r="J110" i="2"/>
  <c r="I110" i="2"/>
  <c r="L109" i="2"/>
  <c r="K109" i="2"/>
  <c r="J109" i="2"/>
  <c r="I109" i="2"/>
  <c r="L106" i="2"/>
  <c r="K106" i="2"/>
  <c r="J106" i="2"/>
  <c r="I106" i="2"/>
  <c r="L105" i="2"/>
  <c r="K105" i="2"/>
  <c r="J105" i="2"/>
  <c r="I105" i="2"/>
  <c r="L102" i="2"/>
  <c r="K102" i="2"/>
  <c r="J102" i="2"/>
  <c r="I102" i="2"/>
  <c r="L101" i="2"/>
  <c r="K101" i="2"/>
  <c r="J101" i="2"/>
  <c r="I101" i="2"/>
  <c r="L100" i="2"/>
  <c r="K100" i="2"/>
  <c r="J100" i="2"/>
  <c r="I100" i="2"/>
  <c r="L97" i="2"/>
  <c r="K97" i="2"/>
  <c r="J97" i="2"/>
  <c r="I97" i="2"/>
  <c r="L96" i="2"/>
  <c r="K96" i="2"/>
  <c r="J96" i="2"/>
  <c r="I96" i="2"/>
  <c r="L95" i="2"/>
  <c r="K95" i="2"/>
  <c r="J95" i="2"/>
  <c r="I95" i="2"/>
  <c r="L92" i="2"/>
  <c r="K92" i="2"/>
  <c r="J92" i="2"/>
  <c r="I92" i="2"/>
  <c r="L91" i="2"/>
  <c r="K91" i="2"/>
  <c r="J91" i="2"/>
  <c r="I91" i="2"/>
  <c r="L90" i="2"/>
  <c r="K90" i="2"/>
  <c r="J90" i="2"/>
  <c r="I90" i="2"/>
  <c r="L89" i="2"/>
  <c r="K89" i="2"/>
  <c r="J89" i="2"/>
  <c r="I89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0" i="2"/>
  <c r="K80" i="2"/>
  <c r="J80" i="2"/>
  <c r="I80" i="2"/>
  <c r="L79" i="2"/>
  <c r="K79" i="2"/>
  <c r="J79" i="2"/>
  <c r="I79" i="2"/>
  <c r="L78" i="2"/>
  <c r="K78" i="2"/>
  <c r="J78" i="2"/>
  <c r="I78" i="2"/>
  <c r="L74" i="2"/>
  <c r="K74" i="2"/>
  <c r="J74" i="2"/>
  <c r="I74" i="2"/>
  <c r="L73" i="2"/>
  <c r="K73" i="2"/>
  <c r="J73" i="2"/>
  <c r="I73" i="2"/>
  <c r="L69" i="2"/>
  <c r="K69" i="2"/>
  <c r="J69" i="2"/>
  <c r="I69" i="2"/>
  <c r="L68" i="2"/>
  <c r="K68" i="2"/>
  <c r="J68" i="2"/>
  <c r="I68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45" i="2"/>
  <c r="K45" i="2"/>
  <c r="J45" i="2"/>
  <c r="I45" i="2"/>
  <c r="L44" i="2"/>
  <c r="K44" i="2"/>
  <c r="J44" i="2"/>
  <c r="I44" i="2"/>
  <c r="L43" i="2"/>
  <c r="K43" i="2"/>
  <c r="J43" i="2"/>
  <c r="I43" i="2"/>
  <c r="L42" i="2"/>
  <c r="K42" i="2"/>
  <c r="J42" i="2"/>
  <c r="I42" i="2"/>
  <c r="L40" i="2"/>
  <c r="K40" i="2"/>
  <c r="J40" i="2"/>
  <c r="I40" i="2"/>
  <c r="L39" i="2"/>
  <c r="K39" i="2"/>
  <c r="J39" i="2"/>
  <c r="I39" i="2"/>
  <c r="L38" i="2"/>
  <c r="K38" i="2"/>
  <c r="J38" i="2"/>
  <c r="I38" i="2"/>
  <c r="L36" i="2"/>
  <c r="K36" i="2"/>
  <c r="J36" i="2"/>
  <c r="I36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L359" i="2" s="1"/>
  <c r="K30" i="2"/>
  <c r="K359" i="2" s="1"/>
  <c r="J30" i="2"/>
  <c r="J359" i="2" s="1"/>
  <c r="I30" i="2"/>
  <c r="I359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6" i="1"/>
  <c r="J36" i="1"/>
  <c r="K36" i="1"/>
  <c r="L36" i="1"/>
  <c r="I40" i="1"/>
  <c r="I39" i="1" s="1"/>
  <c r="I38" i="1" s="1"/>
  <c r="J40" i="1"/>
  <c r="J39" i="1" s="1"/>
  <c r="J38" i="1" s="1"/>
  <c r="K40" i="1"/>
  <c r="K39" i="1" s="1"/>
  <c r="K38" i="1" s="1"/>
  <c r="L40" i="1"/>
  <c r="L39" i="1" s="1"/>
  <c r="L38" i="1" s="1"/>
  <c r="I45" i="1"/>
  <c r="I44" i="1" s="1"/>
  <c r="I43" i="1" s="1"/>
  <c r="I42" i="1" s="1"/>
  <c r="J45" i="1"/>
  <c r="J44" i="1" s="1"/>
  <c r="J43" i="1" s="1"/>
  <c r="J42" i="1" s="1"/>
  <c r="K45" i="1"/>
  <c r="K44" i="1" s="1"/>
  <c r="K43" i="1" s="1"/>
  <c r="K42" i="1" s="1"/>
  <c r="L45" i="1"/>
  <c r="L44" i="1" s="1"/>
  <c r="L43" i="1" s="1"/>
  <c r="L42" i="1" s="1"/>
  <c r="I64" i="1"/>
  <c r="I63" i="1" s="1"/>
  <c r="J64" i="1"/>
  <c r="J63" i="1" s="1"/>
  <c r="K64" i="1"/>
  <c r="K63" i="1" s="1"/>
  <c r="L64" i="1"/>
  <c r="L63" i="1" s="1"/>
  <c r="I69" i="1"/>
  <c r="I68" i="1" s="1"/>
  <c r="J69" i="1"/>
  <c r="J68" i="1" s="1"/>
  <c r="K69" i="1"/>
  <c r="K68" i="1" s="1"/>
  <c r="L69" i="1"/>
  <c r="L68" i="1" s="1"/>
  <c r="I74" i="1"/>
  <c r="I73" i="1" s="1"/>
  <c r="J74" i="1"/>
  <c r="J73" i="1" s="1"/>
  <c r="K74" i="1"/>
  <c r="K73" i="1" s="1"/>
  <c r="L74" i="1"/>
  <c r="L73" i="1" s="1"/>
  <c r="I80" i="1"/>
  <c r="I79" i="1" s="1"/>
  <c r="I78" i="1" s="1"/>
  <c r="J80" i="1"/>
  <c r="J79" i="1" s="1"/>
  <c r="J78" i="1" s="1"/>
  <c r="K80" i="1"/>
  <c r="K79" i="1" s="1"/>
  <c r="K78" i="1" s="1"/>
  <c r="L80" i="1"/>
  <c r="L79" i="1" s="1"/>
  <c r="L78" i="1" s="1"/>
  <c r="I85" i="1"/>
  <c r="I84" i="1" s="1"/>
  <c r="I83" i="1" s="1"/>
  <c r="I82" i="1" s="1"/>
  <c r="J85" i="1"/>
  <c r="J84" i="1" s="1"/>
  <c r="J83" i="1" s="1"/>
  <c r="J82" i="1" s="1"/>
  <c r="K85" i="1"/>
  <c r="K84" i="1" s="1"/>
  <c r="K83" i="1" s="1"/>
  <c r="K82" i="1" s="1"/>
  <c r="L85" i="1"/>
  <c r="L84" i="1" s="1"/>
  <c r="L83" i="1" s="1"/>
  <c r="L82" i="1" s="1"/>
  <c r="I92" i="1"/>
  <c r="I91" i="1" s="1"/>
  <c r="I90" i="1" s="1"/>
  <c r="J92" i="1"/>
  <c r="J91" i="1" s="1"/>
  <c r="J90" i="1" s="1"/>
  <c r="K92" i="1"/>
  <c r="K91" i="1" s="1"/>
  <c r="K90" i="1" s="1"/>
  <c r="L92" i="1"/>
  <c r="L91" i="1" s="1"/>
  <c r="L90" i="1" s="1"/>
  <c r="L89" i="1" s="1"/>
  <c r="I97" i="1"/>
  <c r="I96" i="1" s="1"/>
  <c r="I95" i="1" s="1"/>
  <c r="J97" i="1"/>
  <c r="J96" i="1" s="1"/>
  <c r="J95" i="1" s="1"/>
  <c r="K97" i="1"/>
  <c r="K96" i="1" s="1"/>
  <c r="K95" i="1" s="1"/>
  <c r="L97" i="1"/>
  <c r="L96" i="1" s="1"/>
  <c r="L95" i="1" s="1"/>
  <c r="I102" i="1"/>
  <c r="I101" i="1" s="1"/>
  <c r="I100" i="1" s="1"/>
  <c r="J102" i="1"/>
  <c r="J101" i="1" s="1"/>
  <c r="J100" i="1" s="1"/>
  <c r="K102" i="1"/>
  <c r="K101" i="1" s="1"/>
  <c r="K100" i="1" s="1"/>
  <c r="L102" i="1"/>
  <c r="L101" i="1" s="1"/>
  <c r="L100" i="1" s="1"/>
  <c r="I106" i="1"/>
  <c r="I105" i="1" s="1"/>
  <c r="J106" i="1"/>
  <c r="J105" i="1" s="1"/>
  <c r="K106" i="1"/>
  <c r="K105" i="1" s="1"/>
  <c r="L106" i="1"/>
  <c r="L105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4" i="1"/>
  <c r="I133" i="1" s="1"/>
  <c r="I132" i="1" s="1"/>
  <c r="J134" i="1"/>
  <c r="J133" i="1" s="1"/>
  <c r="J132" i="1" s="1"/>
  <c r="K134" i="1"/>
  <c r="K133" i="1" s="1"/>
  <c r="K132" i="1" s="1"/>
  <c r="L134" i="1"/>
  <c r="L133" i="1" s="1"/>
  <c r="L132" i="1" s="1"/>
  <c r="L131" i="1" s="1"/>
  <c r="I139" i="1"/>
  <c r="I138" i="1" s="1"/>
  <c r="I137" i="1" s="1"/>
  <c r="J139" i="1"/>
  <c r="J138" i="1" s="1"/>
  <c r="J137" i="1" s="1"/>
  <c r="K139" i="1"/>
  <c r="K138" i="1" s="1"/>
  <c r="K137" i="1" s="1"/>
  <c r="L139" i="1"/>
  <c r="L138" i="1" s="1"/>
  <c r="L137" i="1" s="1"/>
  <c r="I143" i="1"/>
  <c r="I142" i="1" s="1"/>
  <c r="J143" i="1"/>
  <c r="J142" i="1" s="1"/>
  <c r="K143" i="1"/>
  <c r="K142" i="1" s="1"/>
  <c r="L143" i="1"/>
  <c r="L142" i="1" s="1"/>
  <c r="I147" i="1"/>
  <c r="I146" i="1" s="1"/>
  <c r="I145" i="1" s="1"/>
  <c r="J147" i="1"/>
  <c r="J146" i="1" s="1"/>
  <c r="J145" i="1" s="1"/>
  <c r="K147" i="1"/>
  <c r="K146" i="1" s="1"/>
  <c r="K145" i="1" s="1"/>
  <c r="L147" i="1"/>
  <c r="L146" i="1" s="1"/>
  <c r="L145" i="1" s="1"/>
  <c r="I153" i="1"/>
  <c r="I152" i="1" s="1"/>
  <c r="J153" i="1"/>
  <c r="J152" i="1" s="1"/>
  <c r="K153" i="1"/>
  <c r="K152" i="1" s="1"/>
  <c r="L153" i="1"/>
  <c r="L152" i="1" s="1"/>
  <c r="I158" i="1"/>
  <c r="I157" i="1" s="1"/>
  <c r="J158" i="1"/>
  <c r="J157" i="1" s="1"/>
  <c r="K158" i="1"/>
  <c r="K157" i="1" s="1"/>
  <c r="L158" i="1"/>
  <c r="L157" i="1" s="1"/>
  <c r="I163" i="1"/>
  <c r="I162" i="1" s="1"/>
  <c r="I161" i="1" s="1"/>
  <c r="J163" i="1"/>
  <c r="J162" i="1" s="1"/>
  <c r="J161" i="1" s="1"/>
  <c r="K163" i="1"/>
  <c r="K162" i="1" s="1"/>
  <c r="K161" i="1" s="1"/>
  <c r="L163" i="1"/>
  <c r="L162" i="1" s="1"/>
  <c r="L161" i="1" s="1"/>
  <c r="I167" i="1"/>
  <c r="I166" i="1" s="1"/>
  <c r="J167" i="1"/>
  <c r="J166" i="1" s="1"/>
  <c r="K167" i="1"/>
  <c r="K166" i="1" s="1"/>
  <c r="L167" i="1"/>
  <c r="L166" i="1" s="1"/>
  <c r="L165" i="1" s="1"/>
  <c r="I172" i="1"/>
  <c r="I171" i="1" s="1"/>
  <c r="J172" i="1"/>
  <c r="J171" i="1" s="1"/>
  <c r="K172" i="1"/>
  <c r="K171" i="1" s="1"/>
  <c r="L172" i="1"/>
  <c r="L171" i="1" s="1"/>
  <c r="I180" i="1"/>
  <c r="I179" i="1" s="1"/>
  <c r="J180" i="1"/>
  <c r="J179" i="1" s="1"/>
  <c r="K180" i="1"/>
  <c r="K179" i="1" s="1"/>
  <c r="L180" i="1"/>
  <c r="L179" i="1" s="1"/>
  <c r="I183" i="1"/>
  <c r="I182" i="1" s="1"/>
  <c r="J183" i="1"/>
  <c r="J182" i="1" s="1"/>
  <c r="K183" i="1"/>
  <c r="K182" i="1" s="1"/>
  <c r="L183" i="1"/>
  <c r="L182" i="1" s="1"/>
  <c r="I188" i="1"/>
  <c r="I187" i="1" s="1"/>
  <c r="J188" i="1"/>
  <c r="J187" i="1" s="1"/>
  <c r="K188" i="1"/>
  <c r="K187" i="1" s="1"/>
  <c r="L188" i="1"/>
  <c r="L187" i="1" s="1"/>
  <c r="I193" i="1"/>
  <c r="I192" i="1" s="1"/>
  <c r="J193" i="1"/>
  <c r="J192" i="1" s="1"/>
  <c r="K193" i="1"/>
  <c r="K192" i="1" s="1"/>
  <c r="L193" i="1"/>
  <c r="L192" i="1" s="1"/>
  <c r="I198" i="1"/>
  <c r="I197" i="1" s="1"/>
  <c r="J198" i="1"/>
  <c r="J197" i="1" s="1"/>
  <c r="K198" i="1"/>
  <c r="K197" i="1" s="1"/>
  <c r="L198" i="1"/>
  <c r="L197" i="1" s="1"/>
  <c r="I202" i="1"/>
  <c r="I201" i="1" s="1"/>
  <c r="I200" i="1" s="1"/>
  <c r="J202" i="1"/>
  <c r="J201" i="1" s="1"/>
  <c r="J200" i="1" s="1"/>
  <c r="K202" i="1"/>
  <c r="K201" i="1" s="1"/>
  <c r="K200" i="1" s="1"/>
  <c r="L202" i="1"/>
  <c r="L201" i="1" s="1"/>
  <c r="L200" i="1" s="1"/>
  <c r="I209" i="1"/>
  <c r="I208" i="1" s="1"/>
  <c r="J209" i="1"/>
  <c r="J208" i="1" s="1"/>
  <c r="K209" i="1"/>
  <c r="K208" i="1" s="1"/>
  <c r="L209" i="1"/>
  <c r="L208" i="1" s="1"/>
  <c r="L207" i="1" s="1"/>
  <c r="I212" i="1"/>
  <c r="I211" i="1" s="1"/>
  <c r="J212" i="1"/>
  <c r="J211" i="1" s="1"/>
  <c r="K212" i="1"/>
  <c r="K211" i="1" s="1"/>
  <c r="L212" i="1"/>
  <c r="L211" i="1" s="1"/>
  <c r="I220" i="1"/>
  <c r="I219" i="1" s="1"/>
  <c r="K220" i="1"/>
  <c r="K219" i="1" s="1"/>
  <c r="I221" i="1"/>
  <c r="J221" i="1"/>
  <c r="J220" i="1" s="1"/>
  <c r="J219" i="1" s="1"/>
  <c r="K221" i="1"/>
  <c r="L221" i="1"/>
  <c r="L220" i="1" s="1"/>
  <c r="L219" i="1" s="1"/>
  <c r="K223" i="1"/>
  <c r="I224" i="1"/>
  <c r="I223" i="1" s="1"/>
  <c r="K224" i="1"/>
  <c r="I225" i="1"/>
  <c r="J225" i="1"/>
  <c r="J224" i="1" s="1"/>
  <c r="J223" i="1" s="1"/>
  <c r="K225" i="1"/>
  <c r="L225" i="1"/>
  <c r="L224" i="1" s="1"/>
  <c r="L223" i="1" s="1"/>
  <c r="K231" i="1"/>
  <c r="K230" i="1" s="1"/>
  <c r="I232" i="1"/>
  <c r="I231" i="1" s="1"/>
  <c r="J232" i="1"/>
  <c r="J231" i="1" s="1"/>
  <c r="K232" i="1"/>
  <c r="L232" i="1"/>
  <c r="L231" i="1" s="1"/>
  <c r="I234" i="1"/>
  <c r="J234" i="1"/>
  <c r="K234" i="1"/>
  <c r="L234" i="1"/>
  <c r="I237" i="1"/>
  <c r="J237" i="1"/>
  <c r="K237" i="1"/>
  <c r="L237" i="1"/>
  <c r="I240" i="1"/>
  <c r="K240" i="1"/>
  <c r="I241" i="1"/>
  <c r="J241" i="1"/>
  <c r="J240" i="1" s="1"/>
  <c r="K241" i="1"/>
  <c r="L241" i="1"/>
  <c r="L240" i="1" s="1"/>
  <c r="K244" i="1"/>
  <c r="I245" i="1"/>
  <c r="I244" i="1" s="1"/>
  <c r="J245" i="1"/>
  <c r="J244" i="1" s="1"/>
  <c r="K245" i="1"/>
  <c r="L245" i="1"/>
  <c r="L244" i="1" s="1"/>
  <c r="I248" i="1"/>
  <c r="K248" i="1"/>
  <c r="I249" i="1"/>
  <c r="J249" i="1"/>
  <c r="J248" i="1" s="1"/>
  <c r="K249" i="1"/>
  <c r="L249" i="1"/>
  <c r="L248" i="1" s="1"/>
  <c r="K252" i="1"/>
  <c r="I253" i="1"/>
  <c r="I252" i="1" s="1"/>
  <c r="J253" i="1"/>
  <c r="J252" i="1" s="1"/>
  <c r="K253" i="1"/>
  <c r="L253" i="1"/>
  <c r="L252" i="1" s="1"/>
  <c r="I255" i="1"/>
  <c r="K255" i="1"/>
  <c r="I256" i="1"/>
  <c r="J256" i="1"/>
  <c r="J255" i="1" s="1"/>
  <c r="K256" i="1"/>
  <c r="L256" i="1"/>
  <c r="L255" i="1" s="1"/>
  <c r="K258" i="1"/>
  <c r="I259" i="1"/>
  <c r="I258" i="1" s="1"/>
  <c r="J259" i="1"/>
  <c r="J258" i="1" s="1"/>
  <c r="K259" i="1"/>
  <c r="L259" i="1"/>
  <c r="L258" i="1" s="1"/>
  <c r="K263" i="1"/>
  <c r="K262" i="1" s="1"/>
  <c r="I264" i="1"/>
  <c r="I263" i="1" s="1"/>
  <c r="I262" i="1" s="1"/>
  <c r="J264" i="1"/>
  <c r="J263" i="1" s="1"/>
  <c r="K264" i="1"/>
  <c r="L264" i="1"/>
  <c r="L263" i="1" s="1"/>
  <c r="I266" i="1"/>
  <c r="J266" i="1"/>
  <c r="K266" i="1"/>
  <c r="L266" i="1"/>
  <c r="I269" i="1"/>
  <c r="J269" i="1"/>
  <c r="K269" i="1"/>
  <c r="L269" i="1"/>
  <c r="I272" i="1"/>
  <c r="K272" i="1"/>
  <c r="I273" i="1"/>
  <c r="J273" i="1"/>
  <c r="J272" i="1" s="1"/>
  <c r="K273" i="1"/>
  <c r="L273" i="1"/>
  <c r="L272" i="1" s="1"/>
  <c r="I277" i="1"/>
  <c r="I276" i="1" s="1"/>
  <c r="J277" i="1"/>
  <c r="J276" i="1" s="1"/>
  <c r="K277" i="1"/>
  <c r="K276" i="1" s="1"/>
  <c r="L277" i="1"/>
  <c r="L276" i="1" s="1"/>
  <c r="I281" i="1"/>
  <c r="I280" i="1" s="1"/>
  <c r="J281" i="1"/>
  <c r="J280" i="1" s="1"/>
  <c r="K281" i="1"/>
  <c r="K280" i="1" s="1"/>
  <c r="L281" i="1"/>
  <c r="L280" i="1" s="1"/>
  <c r="I285" i="1"/>
  <c r="I284" i="1" s="1"/>
  <c r="J285" i="1"/>
  <c r="J284" i="1" s="1"/>
  <c r="K285" i="1"/>
  <c r="K284" i="1" s="1"/>
  <c r="L285" i="1"/>
  <c r="L284" i="1" s="1"/>
  <c r="I288" i="1"/>
  <c r="I287" i="1" s="1"/>
  <c r="J288" i="1"/>
  <c r="J287" i="1" s="1"/>
  <c r="K288" i="1"/>
  <c r="K287" i="1" s="1"/>
  <c r="L288" i="1"/>
  <c r="L287" i="1" s="1"/>
  <c r="I291" i="1"/>
  <c r="I290" i="1" s="1"/>
  <c r="J291" i="1"/>
  <c r="J290" i="1" s="1"/>
  <c r="K291" i="1"/>
  <c r="K290" i="1" s="1"/>
  <c r="L291" i="1"/>
  <c r="L290" i="1" s="1"/>
  <c r="I297" i="1"/>
  <c r="I296" i="1" s="1"/>
  <c r="J297" i="1"/>
  <c r="J296" i="1" s="1"/>
  <c r="K297" i="1"/>
  <c r="K296" i="1" s="1"/>
  <c r="L297" i="1"/>
  <c r="L296" i="1" s="1"/>
  <c r="I299" i="1"/>
  <c r="J299" i="1"/>
  <c r="K299" i="1"/>
  <c r="L299" i="1"/>
  <c r="I302" i="1"/>
  <c r="J302" i="1"/>
  <c r="K302" i="1"/>
  <c r="L302" i="1"/>
  <c r="I306" i="1"/>
  <c r="I305" i="1" s="1"/>
  <c r="J306" i="1"/>
  <c r="J305" i="1" s="1"/>
  <c r="K306" i="1"/>
  <c r="K305" i="1" s="1"/>
  <c r="L306" i="1"/>
  <c r="L305" i="1" s="1"/>
  <c r="I310" i="1"/>
  <c r="I309" i="1" s="1"/>
  <c r="J310" i="1"/>
  <c r="J309" i="1" s="1"/>
  <c r="K310" i="1"/>
  <c r="K309" i="1" s="1"/>
  <c r="L310" i="1"/>
  <c r="L309" i="1" s="1"/>
  <c r="I314" i="1"/>
  <c r="I313" i="1" s="1"/>
  <c r="J314" i="1"/>
  <c r="J313" i="1" s="1"/>
  <c r="K314" i="1"/>
  <c r="K313" i="1" s="1"/>
  <c r="L314" i="1"/>
  <c r="L313" i="1" s="1"/>
  <c r="I318" i="1"/>
  <c r="I317" i="1" s="1"/>
  <c r="J318" i="1"/>
  <c r="J317" i="1" s="1"/>
  <c r="K318" i="1"/>
  <c r="K317" i="1" s="1"/>
  <c r="L318" i="1"/>
  <c r="L317" i="1" s="1"/>
  <c r="I321" i="1"/>
  <c r="I320" i="1" s="1"/>
  <c r="J321" i="1"/>
  <c r="J320" i="1" s="1"/>
  <c r="K321" i="1"/>
  <c r="K320" i="1" s="1"/>
  <c r="L321" i="1"/>
  <c r="L320" i="1" s="1"/>
  <c r="I324" i="1"/>
  <c r="I323" i="1" s="1"/>
  <c r="J324" i="1"/>
  <c r="J323" i="1" s="1"/>
  <c r="K324" i="1"/>
  <c r="K323" i="1" s="1"/>
  <c r="L324" i="1"/>
  <c r="L323" i="1" s="1"/>
  <c r="I329" i="1"/>
  <c r="I328" i="1" s="1"/>
  <c r="J329" i="1"/>
  <c r="J328" i="1" s="1"/>
  <c r="K329" i="1"/>
  <c r="K328" i="1" s="1"/>
  <c r="L329" i="1"/>
  <c r="L328" i="1" s="1"/>
  <c r="I331" i="1"/>
  <c r="J331" i="1"/>
  <c r="K331" i="1"/>
  <c r="L331" i="1"/>
  <c r="I334" i="1"/>
  <c r="J334" i="1"/>
  <c r="K334" i="1"/>
  <c r="L334" i="1"/>
  <c r="I338" i="1"/>
  <c r="I337" i="1" s="1"/>
  <c r="J338" i="1"/>
  <c r="J337" i="1" s="1"/>
  <c r="K338" i="1"/>
  <c r="K337" i="1" s="1"/>
  <c r="L338" i="1"/>
  <c r="L337" i="1" s="1"/>
  <c r="I342" i="1"/>
  <c r="I341" i="1" s="1"/>
  <c r="J342" i="1"/>
  <c r="J341" i="1" s="1"/>
  <c r="K342" i="1"/>
  <c r="K341" i="1" s="1"/>
  <c r="L342" i="1"/>
  <c r="L341" i="1" s="1"/>
  <c r="I346" i="1"/>
  <c r="I345" i="1" s="1"/>
  <c r="J346" i="1"/>
  <c r="J345" i="1" s="1"/>
  <c r="K346" i="1"/>
  <c r="K345" i="1" s="1"/>
  <c r="L346" i="1"/>
  <c r="L345" i="1" s="1"/>
  <c r="I350" i="1"/>
  <c r="I349" i="1" s="1"/>
  <c r="J350" i="1"/>
  <c r="J349" i="1" s="1"/>
  <c r="K350" i="1"/>
  <c r="K349" i="1" s="1"/>
  <c r="L350" i="1"/>
  <c r="L349" i="1" s="1"/>
  <c r="I353" i="1"/>
  <c r="I352" i="1" s="1"/>
  <c r="J353" i="1"/>
  <c r="J352" i="1" s="1"/>
  <c r="K353" i="1"/>
  <c r="K352" i="1" s="1"/>
  <c r="L353" i="1"/>
  <c r="L352" i="1" s="1"/>
  <c r="I356" i="1"/>
  <c r="I355" i="1" s="1"/>
  <c r="J356" i="1"/>
  <c r="J355" i="1" s="1"/>
  <c r="K356" i="1"/>
  <c r="K355" i="1" s="1"/>
  <c r="L356" i="1"/>
  <c r="L355" i="1" s="1"/>
  <c r="I167" i="5" l="1"/>
  <c r="J134" i="5"/>
  <c r="J133" i="5" s="1"/>
  <c r="J167" i="5" s="1"/>
  <c r="D36" i="6"/>
  <c r="C36" i="6" s="1"/>
  <c r="C31" i="6"/>
  <c r="J30" i="3"/>
  <c r="J131" i="3"/>
  <c r="J178" i="3"/>
  <c r="J177" i="3" s="1"/>
  <c r="J176" i="3" s="1"/>
  <c r="J89" i="3"/>
  <c r="J327" i="1"/>
  <c r="J295" i="1"/>
  <c r="J294" i="1" s="1"/>
  <c r="I327" i="1"/>
  <c r="I295" i="1"/>
  <c r="I294" i="1" s="1"/>
  <c r="I230" i="1"/>
  <c r="I229" i="1" s="1"/>
  <c r="L327" i="1"/>
  <c r="L295" i="1"/>
  <c r="K229" i="1"/>
  <c r="K327" i="1"/>
  <c r="K295" i="1"/>
  <c r="K294" i="1" s="1"/>
  <c r="L178" i="1"/>
  <c r="L177" i="1" s="1"/>
  <c r="L151" i="1"/>
  <c r="L150" i="1" s="1"/>
  <c r="L109" i="1"/>
  <c r="L62" i="1"/>
  <c r="L61" i="1" s="1"/>
  <c r="L31" i="1"/>
  <c r="L262" i="1"/>
  <c r="K207" i="1"/>
  <c r="K178" i="1"/>
  <c r="K177" i="1" s="1"/>
  <c r="K165" i="1"/>
  <c r="K160" i="1"/>
  <c r="K151" i="1"/>
  <c r="K150" i="1" s="1"/>
  <c r="K131" i="1"/>
  <c r="K109" i="1"/>
  <c r="K89" i="1"/>
  <c r="K62" i="1"/>
  <c r="K61" i="1" s="1"/>
  <c r="K31" i="1"/>
  <c r="J262" i="1"/>
  <c r="J230" i="1"/>
  <c r="J229" i="1" s="1"/>
  <c r="J207" i="1"/>
  <c r="J178" i="1"/>
  <c r="J177" i="1" s="1"/>
  <c r="J165" i="1"/>
  <c r="J160" i="1"/>
  <c r="J151" i="1"/>
  <c r="J150" i="1" s="1"/>
  <c r="J131" i="1"/>
  <c r="J109" i="1"/>
  <c r="J89" i="1"/>
  <c r="J62" i="1"/>
  <c r="J61" i="1" s="1"/>
  <c r="J31" i="1"/>
  <c r="L230" i="1"/>
  <c r="L160" i="1"/>
  <c r="I207" i="1"/>
  <c r="I178" i="1"/>
  <c r="I177" i="1" s="1"/>
  <c r="I176" i="1" s="1"/>
  <c r="I165" i="1"/>
  <c r="I160" i="1"/>
  <c r="I151" i="1"/>
  <c r="I150" i="1" s="1"/>
  <c r="I131" i="1"/>
  <c r="I109" i="1"/>
  <c r="I89" i="1"/>
  <c r="I62" i="1"/>
  <c r="I61" i="1" s="1"/>
  <c r="I31" i="1"/>
  <c r="J359" i="3" l="1"/>
  <c r="L229" i="1"/>
  <c r="L30" i="1"/>
  <c r="L294" i="1"/>
  <c r="L176" i="1" s="1"/>
  <c r="J176" i="1"/>
  <c r="K176" i="1"/>
  <c r="I30" i="1"/>
  <c r="I359" i="1" s="1"/>
  <c r="J30" i="1"/>
  <c r="J359" i="1" s="1"/>
  <c r="K30" i="1"/>
  <c r="L359" i="1" l="1"/>
  <c r="K359" i="1"/>
</calcChain>
</file>

<file path=xl/sharedStrings.xml><?xml version="1.0" encoding="utf-8"?>
<sst xmlns="http://schemas.openxmlformats.org/spreadsheetml/2006/main" count="2189" uniqueCount="507">
  <si>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</si>
  <si>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</si>
  <si>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</si>
  <si>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</si>
  <si>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</si>
  <si>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2018 m. gruodžio 31 d. įsakymo Nr.1K-464 redakcija)</t>
  </si>
  <si>
    <t>(įstaigos pavadinimas, kodas Juridinių asmenų registre, adresas)</t>
  </si>
  <si>
    <t>BIUDŽETO IŠLAIDŲ SĄMATOS VYKDYMO</t>
  </si>
  <si>
    <t>2019 M. GRUODŽIO MĖN. 31 D.</t>
  </si>
  <si>
    <t>4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</si>
  <si>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</si>
  <si>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</si>
  <si>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</si>
  <si>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</si>
  <si>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</si>
  <si>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</si>
  <si>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</si>
  <si>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</si>
  <si>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pagrindinės mokyklos tipui</t>
  </si>
  <si>
    <t>Įstaigos</t>
  </si>
  <si>
    <t>191787872</t>
  </si>
  <si>
    <t>1.1.1.13. Bendrųjų ugdymo planų įgyvendinimas bei tinkamos ugdymo aplinkos užtikrinimas Agluonėnų pagrindinėje mokykloje</t>
  </si>
  <si>
    <t>Programos</t>
  </si>
  <si>
    <t>1</t>
  </si>
  <si>
    <t>Finansavimo šaltinio</t>
  </si>
  <si>
    <t>Valstybės funkcijos</t>
  </si>
  <si>
    <t>09</t>
  </si>
  <si>
    <t>02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</si>
  <si>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</si>
  <si>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</si>
  <si>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</si>
  <si>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</si>
  <si>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</si>
  <si>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</si>
  <si>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</si>
  <si>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</si>
  <si>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</si>
  <si>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</si>
  <si>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</si>
  <si>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</si>
  <si>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</si>
  <si>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</si>
  <si>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</si>
  <si>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</si>
  <si>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</si>
  <si>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</si>
  <si>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</si>
  <si>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</si>
  <si>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</si>
  <si>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</si>
  <si>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</si>
  <si>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</si>
  <si>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</si>
  <si>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</si>
  <si>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</si>
  <si>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</si>
  <si>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</si>
  <si>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</si>
  <si>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</si>
  <si>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</si>
  <si>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</si>
  <si>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</si>
  <si>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</si>
  <si>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</si>
  <si>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</si>
  <si>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</si>
  <si>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</si>
  <si>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</si>
  <si>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</si>
  <si>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</si>
  <si>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</si>
  <si>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</si>
  <si>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</si>
  <si>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</si>
  <si>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</si>
  <si>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</si>
  <si>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</si>
  <si>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</si>
  <si>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</si>
  <si>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</si>
  <si>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</si>
  <si>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</si>
  <si>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</si>
  <si>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</si>
  <si>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</si>
  <si>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</si>
  <si>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</si>
  <si>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</si>
  <si>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</si>
  <si>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</si>
  <si>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</si>
  <si>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</si>
  <si>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</si>
  <si>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</si>
  <si>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</si>
  <si>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</si>
  <si>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</si>
  <si>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</si>
  <si>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</si>
  <si>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</si>
  <si>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</si>
  <si>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</si>
  <si>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</si>
  <si>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</si>
  <si>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</si>
  <si>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</si>
  <si>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</si>
  <si>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</si>
  <si>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</si>
  <si>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</si>
  <si>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</si>
  <si>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</si>
  <si>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</si>
  <si>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</si>
  <si>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</si>
  <si>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</si>
  <si>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</si>
  <si>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</si>
  <si>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</si>
  <si>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</si>
  <si>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</si>
  <si>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</si>
  <si>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</si>
  <si>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</si>
  <si>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</si>
  <si>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</si>
  <si>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</si>
  <si>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</si>
  <si>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</si>
  <si>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</si>
  <si>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</si>
  <si>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</si>
  <si>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</si>
  <si>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</si>
  <si>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</si>
  <si>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</si>
  <si>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</si>
  <si>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</si>
  <si>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</si>
  <si>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</si>
  <si>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</si>
  <si>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</si>
  <si>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</si>
  <si>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</si>
  <si>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</si>
  <si>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</si>
  <si>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</si>
  <si>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</si>
  <si>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</si>
  <si>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</si>
  <si>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</si>
  <si>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</si>
  <si>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</si>
  <si>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</si>
  <si>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</si>
  <si>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</si>
  <si>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</si>
  <si>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</si>
  <si>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</si>
  <si>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</si>
  <si>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</si>
  <si>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</si>
  <si>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</si>
  <si>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</si>
  <si>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</si>
  <si>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</si>
  <si>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</si>
  <si>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</si>
  <si>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</si>
  <si>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</si>
  <si>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</si>
  <si>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</si>
  <si>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</si>
  <si>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</si>
  <si>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</si>
  <si>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</si>
  <si>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</si>
  <si>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</si>
  <si>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</si>
  <si>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</si>
  <si>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</si>
  <si>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</si>
  <si>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</si>
  <si>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</si>
  <si>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</si>
  <si>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</si>
  <si>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</si>
  <si>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</si>
  <si>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</si>
  <si>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</si>
  <si>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</si>
  <si>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</si>
  <si>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</si>
  <si>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</si>
  <si>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</si>
  <si>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</si>
  <si>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</si>
  <si>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</si>
  <si>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</si>
  <si>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</si>
  <si>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</si>
  <si>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</si>
  <si>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</si>
  <si>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</si>
  <si>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</si>
  <si>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</si>
  <si>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</si>
  <si>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</si>
  <si>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</si>
  <si>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</si>
  <si>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</si>
  <si>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</si>
  <si>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</si>
  <si>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</si>
  <si>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</si>
  <si>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</si>
  <si>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</si>
  <si>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</si>
  <si>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</si>
  <si>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</si>
  <si>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</si>
  <si>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</si>
  <si>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</si>
  <si>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</si>
  <si>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</si>
  <si>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</si>
  <si>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</si>
  <si>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</si>
  <si>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</si>
  <si>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</si>
  <si>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Rima Gabalienė</t>
  </si>
  <si>
    <t xml:space="preserve">      (įstaigos vadovo ar jo įgalioto asmens pareigų  pavadinimas)</t>
  </si>
  <si>
    <t>(parašas)</t>
  </si>
  <si>
    <t>(vardas ir pavardė)</t>
  </si>
  <si>
    <t>Vyr. buhalterė</t>
  </si>
  <si>
    <t>Auksė Žitkuvienė</t>
  </si>
  <si>
    <t xml:space="preserve">  (vyriausiasis buhalteris (buhalteris)/centralizuotos apskaitos įstaigos vadovas arba jo įgaliotas asmuo</t>
  </si>
  <si>
    <t>Klaipėdos r. Agluonėnų pagrindinė mokykla, 191787872</t>
  </si>
  <si>
    <t>SB</t>
  </si>
  <si>
    <t>Savivaldybės biudžeto lėšos</t>
  </si>
  <si>
    <t>ML</t>
  </si>
  <si>
    <t>Mokymo lėšos</t>
  </si>
  <si>
    <t>S</t>
  </si>
  <si>
    <t>Pajamos už paslaugas ir nuomą</t>
  </si>
  <si>
    <t>P A T V I R T I N T A</t>
  </si>
  <si>
    <t>Klaipėdos rajono savivaldybės</t>
  </si>
  <si>
    <t>administracijos direktoriaus</t>
  </si>
  <si>
    <t>2014 m. spalio 27  d.</t>
  </si>
  <si>
    <t xml:space="preserve">įsakymu Nr. AV - 2486 </t>
  </si>
  <si>
    <t>Klaipėdos r. Agluonėnų pagrindinė mokykla</t>
  </si>
  <si>
    <t>(Įstaigos pavadinimas)</t>
  </si>
  <si>
    <t>PAŽYMA PRIE MOKĖTINŲ IR GAUTINŲ SUMŲ 2019 M. GRUODŽIO 31 D. ATASKAITOS FORMOS NR. 4</t>
  </si>
  <si>
    <t xml:space="preserve">  Metinė, ketvirtinė</t>
  </si>
  <si>
    <t>(data)</t>
  </si>
  <si>
    <t xml:space="preserve">          Mokėtinos sumos</t>
  </si>
  <si>
    <t>(Eurais)</t>
  </si>
  <si>
    <t xml:space="preserve">Iš viso  </t>
  </si>
  <si>
    <t xml:space="preserve"> biudžeto lėšos</t>
  </si>
  <si>
    <t xml:space="preserve">savivaldybės
 biudžeto </t>
  </si>
  <si>
    <t>valstybės funkcijos</t>
  </si>
  <si>
    <t>mokinio krepšelio</t>
  </si>
  <si>
    <t>lėšos už paslaugas ir nuomą</t>
  </si>
  <si>
    <t>VBP</t>
  </si>
  <si>
    <t>kitos dotacijos lėšos</t>
  </si>
  <si>
    <t>2.1.1.1.1.1</t>
  </si>
  <si>
    <t>iš jų: gyventojų pajamų mok.</t>
  </si>
  <si>
    <t>2.1.2.1.1.1</t>
  </si>
  <si>
    <t>Socialinio draudimo įmokos</t>
  </si>
  <si>
    <t>2.2.1.1.1.5</t>
  </si>
  <si>
    <t>Ryšių paslaugos</t>
  </si>
  <si>
    <t>2.2.1.1.1.6</t>
  </si>
  <si>
    <t>Transporto išlaikymas</t>
  </si>
  <si>
    <t>2.2.1.1.1.20</t>
  </si>
  <si>
    <t>Komunalinės paslaugos</t>
  </si>
  <si>
    <t>iš jų:</t>
  </si>
  <si>
    <t>šildymas</t>
  </si>
  <si>
    <t>elektros energija</t>
  </si>
  <si>
    <t>vandentiekis, kanalizacija</t>
  </si>
  <si>
    <t>2.2.1.1.1.30</t>
  </si>
  <si>
    <t>Kitos paslaugos</t>
  </si>
  <si>
    <t>signalizacija</t>
  </si>
  <si>
    <t>mokestis už elektronines sąskaitas</t>
  </si>
  <si>
    <t>Iš viso:</t>
  </si>
  <si>
    <t xml:space="preserve">          Gautinos sumos</t>
  </si>
  <si>
    <t xml:space="preserve">  (parašas)</t>
  </si>
  <si>
    <t xml:space="preserve">                                  (vardas ir pavardė)</t>
  </si>
  <si>
    <t>Vyriausioji buhalterė</t>
  </si>
  <si>
    <t>Forma Nr. 4 patvirtinta</t>
  </si>
  <si>
    <t>2018 m. gruodžio 31 d. įsakymo Nr. 1K-464 redakcija)</t>
  </si>
  <si>
    <t xml:space="preserve">                          Klaipėdos r. Agluonėnų pagrindinė mokykla, 191787872</t>
  </si>
  <si>
    <t xml:space="preserve">                                                         (įstaigos pavadinimas, kodas Juridinių asmenų registre, adresas)</t>
  </si>
  <si>
    <t>2019 m. gruodžio mėn. 31 d.</t>
  </si>
  <si>
    <t xml:space="preserve">                   ATASKAITA</t>
  </si>
  <si>
    <t xml:space="preserve">                                                                   (data)</t>
  </si>
  <si>
    <t>Ministerijos/Savivaldybės</t>
  </si>
  <si>
    <t>(Eurais,ct)</t>
  </si>
  <si>
    <t>Eil.Nr</t>
  </si>
  <si>
    <t>Mokėtinos sumos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</si>
  <si>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</si>
  <si>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</si>
  <si>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</si>
  <si>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</si>
  <si>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</si>
  <si>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</si>
  <si>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Darbo užmokestis ir socialinis draudimas</t>
  </si>
  <si>
    <t>x</t>
  </si>
  <si>
    <t>Darbo užmokestis pinigais</t>
  </si>
  <si>
    <t>iš jų: gyventojų pajamų mokestis</t>
  </si>
  <si>
    <t>Prekių ir paslaugų įsigijimo išlaidos</t>
  </si>
  <si>
    <t>Transporto išlaikymo ir transporto paslaugų įsigijimo išlaidos</t>
  </si>
  <si>
    <t>Materialiojo ir nematerialiojo turto nuomos išlaidos</t>
  </si>
  <si>
    <t>Savivaldybių sumokėtos palūkanos</t>
  </si>
  <si>
    <t>Palūkanos rezidentams, kitiems nei valdžios sektorius (tik už tiesioginę skolą)</t>
  </si>
  <si>
    <t>Subsidijos</t>
  </si>
  <si>
    <t>Subsidijos iš biudžeto lešų</t>
  </si>
  <si>
    <t>Dotacijos</t>
  </si>
  <si>
    <t>Dotacijos užsienio valstybėms</t>
  </si>
  <si>
    <t>Dotacijos tarptautinėms organizacijoms</t>
  </si>
  <si>
    <t>Dotacijos tarptautinėms organizacijoms turtui įsigyti</t>
  </si>
  <si>
    <t>Dotacijos kitiems valdžios sektorius subjektams einamiesiems tikslams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</si>
  <si>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</si>
  <si>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</si>
  <si>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</si>
  <si>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</si>
  <si>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</si>
  <si>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</si>
  <si>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Socialinės išmokos (pašalpos)</t>
  </si>
  <si>
    <t>Socialinė parama (soc. paramos pašalpos) ir rentos</t>
  </si>
  <si>
    <t>Socialinė parama pinigais</t>
  </si>
  <si>
    <t>Socialinė parama natūra</t>
  </si>
  <si>
    <t>Darbdavių socialinė parama</t>
  </si>
  <si>
    <t xml:space="preserve">Darbdavių socialinė parama pinigais </t>
  </si>
  <si>
    <t>Stipendijos</t>
  </si>
  <si>
    <t>Kitos išlaidos kitiems einamiesiems tikslams</t>
  </si>
  <si>
    <t>Neigaima valiutos kurso įtaka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</si>
  <si>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</si>
  <si>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</si>
  <si>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</si>
  <si>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</si>
  <si>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</si>
  <si>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</si>
  <si>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</si>
  <si>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</si>
  <si>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</si>
  <si>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Žemės įsigijimo išlaidos</t>
  </si>
  <si>
    <t>Gyvenamiųjų namų įsigijimo išlaidos</t>
  </si>
  <si>
    <t xml:space="preserve">Patentų įsigijimo išlaidos </t>
  </si>
  <si>
    <t>Nebaigtos gaminti produkcijos įsigijimo išlaidos</t>
  </si>
  <si>
    <t>Prekių, skirtų parduoti arba perduoti, įsigijimo išlaidos</t>
  </si>
  <si>
    <t>Biologinio turto ir žemės gelmių išteklių įsigijimo išlaidos</t>
  </si>
  <si>
    <t>Finansinių įsipareigojimų vykdymo išlaidos (grąžintos skolos)</t>
  </si>
  <si>
    <t>IŠ VISO (2+3)</t>
  </si>
  <si>
    <t>Gautinos sumos</t>
  </si>
  <si>
    <t>( įstaigos vadovo ar jo įgalioto asmens pareigų pavadinimas)                     (parašas)                              (vardas, pavardė)</t>
  </si>
  <si>
    <t>(vyriausiasis buhalteris (buhalteris)/centralizuotos apskaitos                        (parašas)                                (vardas, pavardė)</t>
  </si>
  <si>
    <t xml:space="preserve"> įstaigos vadovas arba jo įgaliotas asmuo)</t>
  </si>
  <si>
    <t>Klaipėdos raj.savivaldybės administracijos (Biudžeto ir ekonomikos skyriui)</t>
  </si>
  <si>
    <t>PAŽYMA DĖL SUKAUPTŲ FINANSAVIMO SUMŲ</t>
  </si>
  <si>
    <t>Ataskaitinis laikotarpis:</t>
  </si>
  <si>
    <t>2019-12-31</t>
  </si>
  <si>
    <t>Sukaupta finansavimo pajamų suma ataskaitinio laikotarpio pabaigoje:</t>
  </si>
  <si>
    <t>Eil.
Nr.</t>
  </si>
  <si>
    <t>Finansavimo
šaltinis</t>
  </si>
  <si>
    <t>Finansavimo sumų paskirtis</t>
  </si>
  <si>
    <t>Valstybės funkcija</t>
  </si>
  <si>
    <t>Programa</t>
  </si>
  <si>
    <t>Suma</t>
  </si>
  <si>
    <t>Atostogų rezervas, iš jų:</t>
  </si>
  <si>
    <t>09.02.01.01.</t>
  </si>
  <si>
    <t>socialinio draudimo įmokos</t>
  </si>
  <si>
    <t>Iš viso</t>
  </si>
  <si>
    <t>Kitoms išlaidoms</t>
  </si>
  <si>
    <t>(Parašas) (Vardas ir pavardė)</t>
  </si>
  <si>
    <t>PAŽYMA DĖL GAUTINŲ, GAUTŲ IR GRĄŽINTINŲ FINANSAVIMO SUMŲ</t>
  </si>
  <si>
    <t>Per ataskaitinį laikotarpį gautos finansavimo sumos:</t>
  </si>
  <si>
    <t>Atsargoms</t>
  </si>
  <si>
    <t xml:space="preserve">P A T V I R T I N T A </t>
  </si>
  <si>
    <t>2018 m. vasario 6 d.</t>
  </si>
  <si>
    <t>įsakymu Nr.(5.1.1) AV - 306</t>
  </si>
  <si>
    <t>191787872, Mokyklos g. 3, Agluonėnai, Klaipėdos r.</t>
  </si>
  <si>
    <t>(Registracijos kodas ir buveinės adresas)</t>
  </si>
  <si>
    <t>Metinė, ketvirtinė, mėnesinė</t>
  </si>
  <si>
    <t xml:space="preserve"> PAŽYMA APIE PAJAMAS UŽ PASLAUGAS IR NUOMĄ  2019 M. GRUODŽIO 31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</si>
  <si>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</si>
  <si>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</si>
  <si>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</si>
  <si>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</si>
  <si>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</si>
  <si>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</si>
  <si>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</si>
  <si>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</si>
  <si>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</si>
  <si>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</si>
  <si>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</si>
  <si>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</si>
  <si>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</si>
  <si>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</si>
  <si>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</si>
  <si>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</si>
  <si>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</si>
  <si>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</si>
  <si>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</si>
  <si>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</si>
  <si>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</si>
  <si>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</si>
  <si>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</si>
  <si>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</si>
  <si>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</si>
  <si>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</si>
  <si>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Vyriausiasioji buhalterė</t>
  </si>
  <si>
    <t xml:space="preserve"> 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</si>
  <si>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</si>
  <si>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</si>
  <si>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</si>
  <si>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</si>
  <si>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</si>
  <si>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SAVIVALDYBĖS BIUDŽETINIŲ ĮSTAIGŲ  PAJAMŲ ĮMOKŲ ATASKAITA UŽ  2019 METŲ IV KETVIRTĮ</t>
  </si>
  <si>
    <t>Agluonėnai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</si>
  <si>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</si>
  <si>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</si>
  <si>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</si>
  <si>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</si>
  <si>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</si>
  <si>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</si>
  <si>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</si>
  <si>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</si>
  <si>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</si>
  <si>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</si>
  <si>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</si>
  <si>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</si>
  <si>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</si>
  <si>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(vyriausiojo buhalterio (buhalterio) ar jo įgalioto asmens pareigos)</t>
  </si>
  <si>
    <t xml:space="preserve">Informacijos, reikalingos Lietuvos Respublikos savivaldybių iždų </t>
  </si>
  <si>
    <t>Forma Nr. B-2   metinė, ketvirtinė                                                  patvirtinta Klaipėdos rajono savivaldybės administracijos direktoriaus  2019 m.  balandžio  3 d. įsakymu Nr AV-645</t>
  </si>
  <si>
    <t>(Įstaigos pavadinimas, kodas)</t>
  </si>
  <si>
    <t>IKIMOKYKLINIŲ, VISŲ TIPŲ BENDROJO UGDYMO MOKYKLŲ, KITŲ ŠVIETIMO ĮSTAIGŲ TINKLO, KONTINGENTO, ETATŲ  IR IŠLAIDŲ DARBO UŽMOKESČIUI  PLANO ĮVYKDYMO ATASKAITA 2019 m.  gruodžio mėn. 31 d.</t>
  </si>
  <si>
    <t>(data ir numeris)</t>
  </si>
  <si>
    <t>Faktiškai</t>
  </si>
  <si>
    <t>Ataskaitinio laikotarpio</t>
  </si>
  <si>
    <t>Rodiklio pavadinimas</t>
  </si>
  <si>
    <t>metų pradžioje</t>
  </si>
  <si>
    <t>Ataskaitinio laikotarpio pabaigoje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</si>
  <si>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</si>
  <si>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</si>
  <si>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</si>
  <si>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</si>
  <si>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</si>
  <si>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</si>
  <si>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</si>
  <si>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</si>
  <si>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</si>
  <si>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</si>
  <si>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</si>
  <si>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</si>
  <si>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</si>
  <si>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</si>
  <si>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</si>
  <si>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</si>
  <si>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</si>
  <si>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</si>
  <si>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</si>
  <si>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</si>
  <si>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</si>
  <si>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</si>
  <si>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</si>
  <si>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</si>
  <si>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</si>
  <si>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</si>
  <si>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</si>
  <si>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</si>
  <si>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</si>
  <si>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</si>
  <si>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</si>
  <si>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</si>
  <si>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</si>
  <si>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</si>
  <si>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</si>
  <si>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 xml:space="preserve"> </t>
  </si>
  <si>
    <t>2020.01.16 Nr. 53</t>
  </si>
  <si>
    <t>2020.01.16 Nr. 54</t>
  </si>
  <si>
    <t>2020.01.16 Nr. 55</t>
  </si>
  <si>
    <t>2020.01.16 Nr. 56</t>
  </si>
  <si>
    <t>2020-01-16 Nr. 58</t>
  </si>
  <si>
    <t>2020-01-16 Nr. 59</t>
  </si>
  <si>
    <t>2020-01-16 Nr. 60</t>
  </si>
  <si>
    <t>2020-01-16 Nr. 61</t>
  </si>
  <si>
    <t>Ketvirtinė, metinė</t>
  </si>
  <si>
    <t>Tikslinių lėšų pavadinimas</t>
  </si>
  <si>
    <t>Likutis metų pradžioje</t>
  </si>
  <si>
    <t>Gauta lėšų</t>
  </si>
  <si>
    <t>Panaudota lėšų</t>
  </si>
  <si>
    <t>Likutis laikotarpio pabaigoje</t>
  </si>
  <si>
    <t>Grąžintos Erasmus+ lėšos</t>
  </si>
  <si>
    <t xml:space="preserve">Klaipėdos rajono savivaldybės </t>
  </si>
  <si>
    <t>2007 m. sausio 2 d.</t>
  </si>
  <si>
    <t>įsakymu Nr. AV-4</t>
  </si>
  <si>
    <t>Įstaigos pavadinimas</t>
  </si>
  <si>
    <t>TIKSLINIŲ LĖŠŲ GAVIMAS IR PANAUDOJIMAS 2019 M GRUODŽIO 31 D.</t>
  </si>
  <si>
    <t>Sudaryta 2020 m. sausio 16 d.</t>
  </si>
  <si>
    <t>( eurais)</t>
  </si>
  <si>
    <t>Nemokamas mokinių maitinimas</t>
  </si>
  <si>
    <t>Finansavimas iš Klaipėdos r. savivaldybės administracijos "Etninės kultūros plėtros programa"</t>
  </si>
  <si>
    <t>Grąžinta GPM parama iš Valstybinės mokesčių inspekcijos</t>
  </si>
  <si>
    <t>(Vardas, pavardė)</t>
  </si>
  <si>
    <t>Finasavimas iš Gargždų Vaivorykštės gimnazijos už brandos egzaminų vykdymą</t>
  </si>
  <si>
    <t>Gautos lėšos iš kitų šaltinių išaidų kompensavimui</t>
  </si>
  <si>
    <t xml:space="preserve">                                                         2020.01.16 Nr.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</si>
</sst>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yyyy\-mm\-dd;@"/>
  </numFmts>
  <fonts count="91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sz val="12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11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1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8"/>
      <name val="Arial"/>
    </font>
    <font>
      <sz val="9"/>
      <name val="Arial"/>
    </font>
    <font>
      <u/>
      <sz val="10"/>
      <name val="Arial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7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0"/>
      <name val="TimesLT"/>
      <charset val="186"/>
    </font>
    <font>
      <b/>
      <sz val="12"/>
      <name val="Times New Roman Baltic"/>
      <charset val="186"/>
    </font>
    <font>
      <sz val="12"/>
      <name val="Times New Roman Baltic"/>
      <family val="1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</fills>
  <borders count="8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 applyFill="0" applyProtection="0"/>
    <xf numFmtId="0" fontId="60" fillId="0" borderId="0"/>
    <xf numFmtId="0" fontId="64" fillId="0" borderId="0"/>
    <xf numFmtId="0" fontId="60" fillId="0" borderId="0"/>
    <xf numFmtId="0" fontId="35" fillId="0" borderId="0"/>
    <xf numFmtId="0" fontId="64" fillId="0" borderId="0"/>
    <xf numFmtId="0" fontId="81" fillId="0" borderId="0"/>
  </cellStyleXfs>
  <cellXfs count="714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wrapText="1"/>
    </xf>
    <xf numFmtId="164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0" fontId="1" fillId="0" borderId="2" xfId="0" applyFont="1" applyFill="1" applyBorder="1" applyProtection="1"/>
    <xf numFmtId="3" fontId="1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right"/>
    </xf>
    <xf numFmtId="0" fontId="1" fillId="0" borderId="5" xfId="0" applyFont="1" applyFill="1" applyBorder="1" applyProtection="1"/>
    <xf numFmtId="0" fontId="1" fillId="0" borderId="1" xfId="0" applyFont="1" applyFill="1" applyBorder="1" applyProtection="1"/>
    <xf numFmtId="0" fontId="3" fillId="0" borderId="6" xfId="0" applyFont="1" applyFill="1" applyBorder="1" applyAlignment="1" applyProtection="1">
      <alignment horizontal="right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8" fillId="0" borderId="9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8" fillId="0" borderId="2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4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8" fillId="0" borderId="5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10" fillId="0" borderId="8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8" fillId="0" borderId="9" xfId="0" applyFont="1" applyFill="1" applyBorder="1" applyProtection="1"/>
    <xf numFmtId="0" fontId="8" fillId="0" borderId="0" xfId="0" applyFont="1" applyFill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164" fontId="1" fillId="0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1" fillId="0" borderId="0" xfId="0" applyFont="1" applyFill="1" applyAlignment="1" applyProtection="1">
      <alignment horizontal="center" vertical="top"/>
    </xf>
    <xf numFmtId="0" fontId="11" fillId="0" borderId="2" xfId="0" applyFont="1" applyFill="1" applyBorder="1" applyAlignment="1" applyProtection="1">
      <alignment horizontal="center" vertical="top"/>
    </xf>
    <xf numFmtId="0" fontId="4" fillId="0" borderId="0" xfId="0" applyFont="1" applyFill="1" applyAlignment="1" applyProtection="1">
      <alignment horizontal="center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4" fontId="1" fillId="3" borderId="7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22" fillId="0" borderId="0" xfId="0" applyFont="1" applyFill="1" applyAlignment="1" applyProtection="1">
      <alignment horizontal="right" vertical="center"/>
    </xf>
    <xf numFmtId="0" fontId="22" fillId="0" borderId="0" xfId="0" applyFont="1" applyFill="1" applyAlignment="1" applyProtection="1">
      <alignment vertical="center"/>
    </xf>
    <xf numFmtId="164" fontId="22" fillId="0" borderId="0" xfId="0" applyNumberFormat="1" applyFont="1" applyFill="1" applyAlignment="1" applyProtection="1">
      <alignment horizontal="right" vertical="center"/>
    </xf>
    <xf numFmtId="0" fontId="23" fillId="0" borderId="0" xfId="0" applyFont="1" applyFill="1" applyProtection="1"/>
    <xf numFmtId="164" fontId="22" fillId="0" borderId="0" xfId="0" applyNumberFormat="1" applyFont="1" applyFill="1" applyAlignment="1" applyProtection="1">
      <alignment horizontal="left" vertical="center"/>
    </xf>
    <xf numFmtId="0" fontId="25" fillId="0" borderId="0" xfId="0" applyFont="1" applyFill="1" applyAlignment="1" applyProtection="1">
      <alignment wrapText="1"/>
    </xf>
    <xf numFmtId="0" fontId="22" fillId="0" borderId="0" xfId="0" applyFont="1" applyFill="1" applyAlignment="1" applyProtection="1">
      <alignment horizontal="center" wrapText="1"/>
    </xf>
    <xf numFmtId="0" fontId="25" fillId="0" borderId="2" xfId="0" applyFont="1" applyFill="1" applyBorder="1" applyAlignment="1" applyProtection="1">
      <alignment horizontal="center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 applyProtection="1">
      <alignment horizontal="center" vertical="center" wrapText="1"/>
    </xf>
    <xf numFmtId="49" fontId="22" fillId="0" borderId="8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" fontId="22" fillId="0" borderId="7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 applyProtection="1">
      <alignment horizontal="center" vertical="top"/>
    </xf>
    <xf numFmtId="0" fontId="30" fillId="0" borderId="0" xfId="0" applyFont="1" applyFill="1" applyAlignment="1" applyProtection="1">
      <alignment horizontal="center" vertical="top"/>
    </xf>
    <xf numFmtId="0" fontId="30" fillId="0" borderId="2" xfId="0" applyFont="1" applyFill="1" applyBorder="1" applyAlignment="1" applyProtection="1">
      <alignment horizontal="center" vertical="top"/>
    </xf>
    <xf numFmtId="0" fontId="25" fillId="0" borderId="0" xfId="0" applyFont="1" applyFill="1" applyAlignment="1" applyProtection="1">
      <alignment horizontal="center"/>
    </xf>
    <xf numFmtId="0" fontId="29" fillId="0" borderId="6" xfId="0" applyFont="1" applyFill="1" applyBorder="1" applyAlignment="1" applyProtection="1">
      <alignment horizontal="center" vertical="top"/>
    </xf>
    <xf numFmtId="0" fontId="31" fillId="0" borderId="0" xfId="0" applyFont="1" applyFill="1" applyAlignment="1" applyProtection="1">
      <alignment horizontal="justify" vertical="center"/>
    </xf>
    <xf numFmtId="0" fontId="0" fillId="0" borderId="0" xfId="0"/>
    <xf numFmtId="0" fontId="32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33" fillId="0" borderId="0" xfId="0" applyFont="1"/>
    <xf numFmtId="0" fontId="34" fillId="0" borderId="0" xfId="0" applyFont="1" applyAlignment="1">
      <alignment horizontal="center"/>
    </xf>
    <xf numFmtId="0" fontId="0" fillId="0" borderId="0" xfId="0" applyBorder="1" applyAlignment="1"/>
    <xf numFmtId="0" fontId="33" fillId="0" borderId="18" xfId="0" applyFont="1" applyBorder="1" applyAlignment="1">
      <alignment horizontal="center"/>
    </xf>
    <xf numFmtId="0" fontId="33" fillId="0" borderId="0" xfId="0" applyFont="1" applyBorder="1" applyAlignment="1"/>
    <xf numFmtId="0" fontId="32" fillId="0" borderId="0" xfId="0" applyFont="1" applyBorder="1"/>
    <xf numFmtId="0" fontId="33" fillId="0" borderId="19" xfId="0" applyFont="1" applyBorder="1"/>
    <xf numFmtId="0" fontId="36" fillId="0" borderId="19" xfId="0" applyFont="1" applyBorder="1"/>
    <xf numFmtId="2" fontId="33" fillId="5" borderId="19" xfId="0" applyNumberFormat="1" applyFont="1" applyFill="1" applyBorder="1"/>
    <xf numFmtId="2" fontId="33" fillId="0" borderId="19" xfId="0" applyNumberFormat="1" applyFont="1" applyFill="1" applyBorder="1"/>
    <xf numFmtId="0" fontId="33" fillId="0" borderId="19" xfId="0" applyFont="1" applyFill="1" applyBorder="1"/>
    <xf numFmtId="0" fontId="33" fillId="0" borderId="19" xfId="0" applyFont="1" applyBorder="1" applyAlignment="1">
      <alignment horizontal="right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right"/>
    </xf>
    <xf numFmtId="0" fontId="37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 wrapText="1"/>
    </xf>
    <xf numFmtId="0" fontId="37" fillId="0" borderId="0" xfId="0" applyFont="1" applyBorder="1" applyAlignment="1"/>
    <xf numFmtId="0" fontId="37" fillId="0" borderId="0" xfId="0" applyFont="1" applyBorder="1"/>
    <xf numFmtId="0" fontId="33" fillId="5" borderId="19" xfId="0" applyFont="1" applyFill="1" applyBorder="1"/>
    <xf numFmtId="0" fontId="0" fillId="0" borderId="0" xfId="0" applyFill="1" applyBorder="1"/>
    <xf numFmtId="0" fontId="25" fillId="0" borderId="0" xfId="0" applyFont="1"/>
    <xf numFmtId="0" fontId="25" fillId="0" borderId="0" xfId="0" applyFont="1" applyBorder="1"/>
    <xf numFmtId="0" fontId="25" fillId="0" borderId="0" xfId="0" applyFont="1" applyAlignment="1">
      <alignment horizontal="left"/>
    </xf>
    <xf numFmtId="165" fontId="25" fillId="0" borderId="17" xfId="0" applyNumberFormat="1" applyFont="1" applyBorder="1" applyAlignment="1">
      <alignment horizontal="center"/>
    </xf>
    <xf numFmtId="0" fontId="23" fillId="0" borderId="19" xfId="0" applyFont="1" applyBorder="1" applyAlignment="1">
      <alignment horizontal="right"/>
    </xf>
    <xf numFmtId="0" fontId="23" fillId="0" borderId="19" xfId="0" applyFont="1" applyBorder="1"/>
    <xf numFmtId="0" fontId="22" fillId="0" borderId="0" xfId="0" applyFont="1" applyFill="1" applyProtection="1"/>
    <xf numFmtId="0" fontId="22" fillId="0" borderId="6" xfId="0" applyFont="1" applyFill="1" applyBorder="1" applyAlignment="1" applyProtection="1">
      <alignment horizontal="centerContinuous" vertical="center"/>
      <protection hidden="1"/>
    </xf>
    <xf numFmtId="0" fontId="0" fillId="0" borderId="6" xfId="0" applyFill="1" applyBorder="1" applyAlignment="1" applyProtection="1">
      <alignment horizontal="centerContinuous" vertical="center"/>
      <protection hidden="1"/>
    </xf>
    <xf numFmtId="1" fontId="22" fillId="0" borderId="24" xfId="0" applyNumberFormat="1" applyFont="1" applyFill="1" applyBorder="1" applyProtection="1">
      <protection locked="0"/>
    </xf>
    <xf numFmtId="0" fontId="22" fillId="0" borderId="24" xfId="0" applyFont="1" applyFill="1" applyBorder="1" applyProtection="1">
      <protection locked="0"/>
    </xf>
    <xf numFmtId="0" fontId="22" fillId="0" borderId="29" xfId="0" applyFont="1" applyFill="1" applyBorder="1" applyAlignment="1" applyProtection="1">
      <alignment horizontal="centerContinuous" vertical="center" wrapText="1"/>
    </xf>
    <xf numFmtId="0" fontId="22" fillId="0" borderId="30" xfId="0" applyFont="1" applyFill="1" applyBorder="1" applyAlignment="1" applyProtection="1">
      <alignment horizontal="centerContinuous" vertical="center" wrapText="1"/>
    </xf>
    <xf numFmtId="0" fontId="22" fillId="0" borderId="31" xfId="0" applyFont="1" applyFill="1" applyBorder="1" applyAlignment="1" applyProtection="1">
      <alignment horizontal="centerContinuous" vertical="center" wrapText="1"/>
    </xf>
    <xf numFmtId="0" fontId="22" fillId="0" borderId="29" xfId="0" applyFont="1" applyFill="1" applyBorder="1" applyAlignment="1" applyProtection="1">
      <alignment horizontal="centerContinuous" vertical="center"/>
    </xf>
    <xf numFmtId="0" fontId="22" fillId="0" borderId="30" xfId="0" applyFont="1" applyFill="1" applyBorder="1" applyAlignment="1" applyProtection="1">
      <alignment horizontal="centerContinuous" vertical="center"/>
    </xf>
    <xf numFmtId="0" fontId="22" fillId="0" borderId="31" xfId="0" applyFont="1" applyFill="1" applyBorder="1" applyAlignment="1" applyProtection="1">
      <alignment horizontal="centerContinuous" vertical="center"/>
    </xf>
    <xf numFmtId="0" fontId="22" fillId="0" borderId="24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 applyProtection="1">
      <alignment horizontal="centerContinuous" vertical="center"/>
      <protection hidden="1"/>
    </xf>
    <xf numFmtId="0" fontId="22" fillId="0" borderId="30" xfId="0" applyFont="1" applyFill="1" applyBorder="1" applyAlignment="1" applyProtection="1">
      <alignment horizontal="centerContinuous" vertical="center"/>
      <protection hidden="1"/>
    </xf>
    <xf numFmtId="0" fontId="22" fillId="0" borderId="31" xfId="0" applyFont="1" applyFill="1" applyBorder="1" applyAlignment="1" applyProtection="1">
      <alignment horizontal="centerContinuous" vertical="center"/>
      <protection hidden="1"/>
    </xf>
    <xf numFmtId="0" fontId="22" fillId="0" borderId="29" xfId="0" applyFont="1" applyFill="1" applyBorder="1" applyAlignment="1" applyProtection="1">
      <alignment horizontal="center" vertical="center"/>
      <protection hidden="1"/>
    </xf>
    <xf numFmtId="0" fontId="22" fillId="0" borderId="31" xfId="0" applyFont="1" applyFill="1" applyBorder="1" applyAlignment="1" applyProtection="1">
      <alignment horizontal="center" vertical="center"/>
    </xf>
    <xf numFmtId="0" fontId="39" fillId="0" borderId="10" xfId="0" applyFont="1" applyFill="1" applyBorder="1" applyAlignment="1" applyProtection="1">
      <alignment horizontal="center" vertical="center"/>
      <protection hidden="1"/>
    </xf>
    <xf numFmtId="0" fontId="22" fillId="0" borderId="10" xfId="0" applyFont="1" applyFill="1" applyBorder="1" applyAlignment="1" applyProtection="1">
      <alignment horizontal="center" vertical="center"/>
      <protection hidden="1"/>
    </xf>
    <xf numFmtId="0" fontId="39" fillId="0" borderId="10" xfId="0" applyFont="1" applyFill="1" applyBorder="1" applyAlignment="1" applyProtection="1">
      <alignment horizontal="left" vertical="center" wrapText="1"/>
      <protection hidden="1"/>
    </xf>
    <xf numFmtId="0" fontId="39" fillId="0" borderId="10" xfId="0" applyFont="1" applyFill="1" applyBorder="1" applyAlignment="1" applyProtection="1">
      <alignment horizontal="center" vertical="center" wrapText="1"/>
      <protection hidden="1"/>
    </xf>
    <xf numFmtId="2" fontId="39" fillId="0" borderId="10" xfId="0" applyNumberFormat="1" applyFont="1" applyFill="1" applyBorder="1" applyAlignment="1" applyProtection="1">
      <alignment horizontal="right"/>
      <protection hidden="1"/>
    </xf>
    <xf numFmtId="2" fontId="39" fillId="0" borderId="10" xfId="0" applyNumberFormat="1" applyFont="1" applyFill="1" applyBorder="1" applyAlignment="1" applyProtection="1">
      <alignment horizontal="right" vertical="center"/>
      <protection hidden="1"/>
    </xf>
    <xf numFmtId="0" fontId="39" fillId="0" borderId="1" xfId="0" applyFont="1" applyFill="1" applyBorder="1" applyAlignment="1" applyProtection="1">
      <alignment horizontal="center" vertical="center"/>
      <protection hidden="1"/>
    </xf>
    <xf numFmtId="0" fontId="22" fillId="0" borderId="1" xfId="0" applyFont="1" applyFill="1" applyBorder="1" applyAlignment="1" applyProtection="1">
      <alignment horizontal="center" vertical="center"/>
      <protection hidden="1"/>
    </xf>
    <xf numFmtId="0" fontId="39" fillId="0" borderId="1" xfId="0" applyFont="1" applyFill="1" applyBorder="1" applyAlignment="1" applyProtection="1">
      <alignment horizontal="left" vertical="center" wrapText="1"/>
      <protection hidden="1"/>
    </xf>
    <xf numFmtId="0" fontId="39" fillId="0" borderId="1" xfId="0" applyFont="1" applyFill="1" applyBorder="1" applyAlignment="1" applyProtection="1">
      <alignment horizontal="center" vertical="center" wrapText="1"/>
      <protection hidden="1"/>
    </xf>
    <xf numFmtId="2" fontId="39" fillId="0" borderId="1" xfId="0" applyNumberFormat="1" applyFont="1" applyFill="1" applyBorder="1" applyAlignment="1" applyProtection="1">
      <alignment horizontal="right" vertical="center"/>
      <protection hidden="1"/>
    </xf>
    <xf numFmtId="0" fontId="22" fillId="0" borderId="1" xfId="0" applyFont="1" applyFill="1" applyBorder="1" applyAlignment="1" applyProtection="1">
      <alignment horizontal="left" vertical="center" wrapText="1"/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2" fontId="22" fillId="0" borderId="1" xfId="0" applyNumberFormat="1" applyFont="1" applyFill="1" applyBorder="1" applyAlignment="1" applyProtection="1">
      <alignment horizontal="right" vertical="center"/>
      <protection hidden="1"/>
    </xf>
    <xf numFmtId="2" fontId="22" fillId="0" borderId="1" xfId="0" applyNumberFormat="1" applyFont="1" applyFill="1" applyBorder="1" applyAlignment="1" applyProtection="1">
      <alignment horizontal="right" vertical="center"/>
      <protection locked="0"/>
    </xf>
    <xf numFmtId="2" fontId="22" fillId="0" borderId="1" xfId="0" applyNumberFormat="1" applyFont="1" applyFill="1" applyBorder="1" applyProtection="1">
      <protection locked="0"/>
    </xf>
    <xf numFmtId="2" fontId="22" fillId="0" borderId="1" xfId="0" applyNumberFormat="1" applyFont="1" applyFill="1" applyBorder="1" applyAlignment="1" applyProtection="1">
      <alignment horizontal="right" vertical="center" wrapText="1"/>
      <protection hidden="1"/>
    </xf>
    <xf numFmtId="2" fontId="39" fillId="0" borderId="1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Fill="1" applyProtection="1">
      <protection hidden="1"/>
    </xf>
    <xf numFmtId="0" fontId="22" fillId="0" borderId="0" xfId="0" applyFont="1" applyFill="1" applyAlignment="1" applyProtection="1">
      <alignment wrapText="1"/>
      <protection hidden="1"/>
    </xf>
    <xf numFmtId="0" fontId="22" fillId="0" borderId="0" xfId="0" applyFont="1" applyFill="1" applyAlignment="1" applyProtection="1">
      <alignment horizontal="center" vertical="center" wrapText="1"/>
      <protection hidden="1"/>
    </xf>
    <xf numFmtId="0" fontId="22" fillId="0" borderId="24" xfId="0" applyFont="1" applyFill="1" applyBorder="1" applyAlignment="1" applyProtection="1">
      <alignment horizontal="centerContinuous" vertical="center" wrapText="1"/>
    </xf>
    <xf numFmtId="0" fontId="22" fillId="0" borderId="0" xfId="0" applyFont="1" applyFill="1" applyAlignment="1" applyProtection="1">
      <alignment horizontal="center" vertical="center" wrapText="1"/>
    </xf>
    <xf numFmtId="0" fontId="22" fillId="0" borderId="24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Protection="1">
      <protection hidden="1"/>
    </xf>
    <xf numFmtId="2" fontId="39" fillId="0" borderId="10" xfId="0" applyNumberFormat="1" applyFont="1" applyFill="1" applyBorder="1" applyAlignment="1" applyProtection="1">
      <alignment horizontal="right" vertical="center"/>
      <protection locked="0"/>
    </xf>
    <xf numFmtId="0" fontId="39" fillId="0" borderId="1" xfId="0" applyFont="1" applyFill="1" applyBorder="1" applyProtection="1">
      <protection hidden="1"/>
    </xf>
    <xf numFmtId="0" fontId="39" fillId="0" borderId="1" xfId="0" applyFont="1" applyFill="1" applyBorder="1" applyAlignment="1" applyProtection="1">
      <alignment wrapText="1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left" vertical="center" wrapText="1"/>
    </xf>
    <xf numFmtId="0" fontId="40" fillId="0" borderId="0" xfId="0" applyFont="1" applyFill="1" applyProtection="1">
      <protection locked="0"/>
    </xf>
    <xf numFmtId="0" fontId="22" fillId="0" borderId="0" xfId="0" applyFont="1" applyFill="1" applyProtection="1">
      <protection locked="0"/>
    </xf>
    <xf numFmtId="0" fontId="43" fillId="0" borderId="0" xfId="0" applyFont="1" applyFill="1"/>
    <xf numFmtId="0" fontId="43" fillId="0" borderId="0" xfId="0" applyFont="1" applyFill="1" applyAlignment="1">
      <alignment horizontal="center" vertical="center" wrapText="1"/>
    </xf>
    <xf numFmtId="14" fontId="41" fillId="0" borderId="0" xfId="0" applyNumberFormat="1" applyFont="1" applyFill="1" applyAlignment="1">
      <alignment vertical="center" wrapText="1"/>
    </xf>
    <xf numFmtId="0" fontId="43" fillId="0" borderId="0" xfId="0" applyFont="1" applyFill="1" applyAlignment="1">
      <alignment vertical="center" wrapText="1"/>
    </xf>
    <xf numFmtId="0" fontId="41" fillId="6" borderId="39" xfId="0" applyFont="1" applyFill="1" applyBorder="1" applyAlignment="1">
      <alignment horizontal="center" vertical="center" wrapText="1"/>
    </xf>
    <xf numFmtId="0" fontId="41" fillId="6" borderId="39" xfId="0" applyFont="1" applyFill="1" applyBorder="1" applyAlignment="1">
      <alignment horizontal="center" vertical="center"/>
    </xf>
    <xf numFmtId="0" fontId="43" fillId="0" borderId="39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left" vertical="center" wrapText="1"/>
    </xf>
    <xf numFmtId="0" fontId="0" fillId="0" borderId="39" xfId="0" applyFill="1" applyBorder="1" applyAlignment="1">
      <alignment horizontal="right" vertical="center"/>
    </xf>
    <xf numFmtId="49" fontId="43" fillId="0" borderId="39" xfId="0" applyNumberFormat="1" applyFont="1" applyFill="1" applyBorder="1" applyAlignment="1">
      <alignment horizontal="center" vertical="center"/>
    </xf>
    <xf numFmtId="2" fontId="43" fillId="0" borderId="39" xfId="0" applyNumberFormat="1" applyFont="1" applyFill="1" applyBorder="1" applyAlignment="1">
      <alignment horizontal="right" vertical="center"/>
    </xf>
    <xf numFmtId="0" fontId="46" fillId="0" borderId="39" xfId="0" applyFont="1" applyFill="1" applyBorder="1" applyAlignment="1">
      <alignment horizontal="right" vertical="center"/>
    </xf>
    <xf numFmtId="49" fontId="41" fillId="0" borderId="39" xfId="0" applyNumberFormat="1" applyFont="1" applyFill="1" applyBorder="1" applyAlignment="1">
      <alignment horizontal="center" vertical="center"/>
    </xf>
    <xf numFmtId="2" fontId="41" fillId="0" borderId="39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right" vertical="center"/>
    </xf>
    <xf numFmtId="49" fontId="43" fillId="0" borderId="0" xfId="0" applyNumberFormat="1" applyFont="1" applyFill="1" applyAlignment="1">
      <alignment horizontal="center" vertical="center"/>
    </xf>
    <xf numFmtId="2" fontId="43" fillId="0" borderId="0" xfId="0" applyNumberFormat="1" applyFont="1" applyFill="1" applyAlignment="1">
      <alignment horizontal="right" vertical="center"/>
    </xf>
    <xf numFmtId="0" fontId="0" fillId="0" borderId="0" xfId="0" applyAlignment="1"/>
    <xf numFmtId="0" fontId="32" fillId="0" borderId="0" xfId="0" applyFont="1" applyAlignment="1"/>
    <xf numFmtId="0" fontId="32" fillId="0" borderId="0" xfId="0" applyFont="1" applyAlignment="1">
      <alignment horizontal="left"/>
    </xf>
    <xf numFmtId="0" fontId="35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7" fillId="0" borderId="0" xfId="0" applyFont="1" applyAlignment="1">
      <alignment horizontal="right"/>
    </xf>
    <xf numFmtId="0" fontId="0" fillId="0" borderId="44" xfId="0" applyBorder="1"/>
    <xf numFmtId="0" fontId="0" fillId="0" borderId="18" xfId="0" applyBorder="1"/>
    <xf numFmtId="0" fontId="0" fillId="0" borderId="45" xfId="0" applyBorder="1"/>
    <xf numFmtId="0" fontId="32" fillId="0" borderId="44" xfId="0" applyFont="1" applyBorder="1"/>
    <xf numFmtId="0" fontId="32" fillId="0" borderId="20" xfId="0" applyFont="1" applyBorder="1" applyAlignment="1">
      <alignment horizontal="center"/>
    </xf>
    <xf numFmtId="0" fontId="0" fillId="0" borderId="46" xfId="0" applyBorder="1"/>
    <xf numFmtId="0" fontId="0" fillId="0" borderId="47" xfId="0" applyBorder="1"/>
    <xf numFmtId="0" fontId="32" fillId="0" borderId="21" xfId="0" applyFont="1" applyBorder="1" applyAlignment="1">
      <alignment horizontal="center"/>
    </xf>
    <xf numFmtId="0" fontId="32" fillId="0" borderId="46" xfId="0" applyFont="1" applyBorder="1"/>
    <xf numFmtId="0" fontId="0" fillId="0" borderId="48" xfId="0" applyBorder="1"/>
    <xf numFmtId="0" fontId="0" fillId="0" borderId="17" xfId="0" applyBorder="1"/>
    <xf numFmtId="0" fontId="0" fillId="0" borderId="49" xfId="0" applyBorder="1"/>
    <xf numFmtId="0" fontId="0" fillId="0" borderId="0" xfId="0" applyBorder="1" applyAlignment="1">
      <alignment horizontal="center"/>
    </xf>
    <xf numFmtId="0" fontId="25" fillId="0" borderId="0" xfId="0" applyFont="1" applyAlignment="1"/>
    <xf numFmtId="0" fontId="25" fillId="0" borderId="20" xfId="0" applyFont="1" applyBorder="1" applyAlignment="1">
      <alignment horizontal="center"/>
    </xf>
    <xf numFmtId="0" fontId="50" fillId="0" borderId="0" xfId="0" applyFont="1"/>
    <xf numFmtId="0" fontId="51" fillId="0" borderId="0" xfId="0" applyFont="1"/>
    <xf numFmtId="0" fontId="50" fillId="0" borderId="0" xfId="0" applyFont="1" applyFill="1" applyAlignment="1">
      <alignment horizontal="left" wrapText="1"/>
    </xf>
    <xf numFmtId="0" fontId="53" fillId="0" borderId="0" xfId="0" applyFont="1"/>
    <xf numFmtId="0" fontId="52" fillId="0" borderId="0" xfId="0" applyFont="1" applyAlignment="1"/>
    <xf numFmtId="0" fontId="53" fillId="0" borderId="0" xfId="0" applyFont="1" applyBorder="1"/>
    <xf numFmtId="0" fontId="52" fillId="0" borderId="0" xfId="0" applyFont="1" applyFill="1"/>
    <xf numFmtId="0" fontId="5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right"/>
    </xf>
    <xf numFmtId="0" fontId="55" fillId="0" borderId="0" xfId="0" applyFont="1"/>
    <xf numFmtId="0" fontId="50" fillId="0" borderId="0" xfId="0" applyFont="1" applyBorder="1"/>
    <xf numFmtId="0" fontId="56" fillId="0" borderId="0" xfId="0" applyFont="1"/>
    <xf numFmtId="0" fontId="50" fillId="0" borderId="0" xfId="0" applyFont="1" applyBorder="1" applyAlignment="1">
      <alignment horizontal="right"/>
    </xf>
    <xf numFmtId="0" fontId="35" fillId="0" borderId="48" xfId="0" applyFont="1" applyBorder="1" applyAlignment="1">
      <alignment wrapText="1"/>
    </xf>
    <xf numFmtId="0" fontId="35" fillId="0" borderId="17" xfId="0" applyFont="1" applyBorder="1" applyAlignment="1">
      <alignment wrapText="1"/>
    </xf>
    <xf numFmtId="0" fontId="35" fillId="0" borderId="49" xfId="0" applyFont="1" applyBorder="1" applyAlignment="1">
      <alignment wrapText="1"/>
    </xf>
    <xf numFmtId="0" fontId="57" fillId="0" borderId="19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 wrapText="1"/>
    </xf>
    <xf numFmtId="0" fontId="58" fillId="0" borderId="19" xfId="0" quotePrefix="1" applyNumberFormat="1" applyFont="1" applyBorder="1" applyAlignment="1">
      <alignment horizontal="center"/>
    </xf>
    <xf numFmtId="2" fontId="58" fillId="0" borderId="19" xfId="0" applyNumberFormat="1" applyFont="1" applyBorder="1" applyAlignment="1">
      <alignment horizontal="center"/>
    </xf>
    <xf numFmtId="0" fontId="58" fillId="0" borderId="19" xfId="0" applyFont="1" applyBorder="1"/>
    <xf numFmtId="2" fontId="58" fillId="0" borderId="19" xfId="0" applyNumberFormat="1" applyFont="1" applyBorder="1"/>
    <xf numFmtId="0" fontId="58" fillId="0" borderId="19" xfId="0" applyNumberFormat="1" applyFont="1" applyBorder="1" applyAlignment="1">
      <alignment horizontal="center"/>
    </xf>
    <xf numFmtId="0" fontId="50" fillId="0" borderId="19" xfId="0" applyFont="1" applyBorder="1"/>
    <xf numFmtId="0" fontId="52" fillId="0" borderId="19" xfId="0" applyFont="1" applyBorder="1" applyAlignment="1">
      <alignment horizontal="right" vertical="center" wrapText="1"/>
    </xf>
    <xf numFmtId="0" fontId="52" fillId="0" borderId="52" xfId="0" quotePrefix="1" applyNumberFormat="1" applyFont="1" applyBorder="1" applyAlignment="1">
      <alignment horizontal="center"/>
    </xf>
    <xf numFmtId="2" fontId="59" fillId="0" borderId="19" xfId="0" applyNumberFormat="1" applyFont="1" applyBorder="1"/>
    <xf numFmtId="0" fontId="51" fillId="0" borderId="0" xfId="0" applyFont="1" applyBorder="1"/>
    <xf numFmtId="0" fontId="54" fillId="0" borderId="0" xfId="1" applyFont="1" applyFill="1" applyAlignment="1"/>
    <xf numFmtId="0" fontId="50" fillId="0" borderId="17" xfId="0" applyFont="1" applyBorder="1"/>
    <xf numFmtId="0" fontId="50" fillId="0" borderId="0" xfId="1" applyFont="1" applyFill="1" applyAlignment="1">
      <alignment vertical="top" wrapText="1"/>
    </xf>
    <xf numFmtId="0" fontId="50" fillId="0" borderId="0" xfId="0" applyFont="1" applyAlignment="1">
      <alignment horizontal="center" vertical="top"/>
    </xf>
    <xf numFmtId="0" fontId="50" fillId="0" borderId="0" xfId="0" applyFont="1" applyFill="1" applyAlignment="1">
      <alignment horizontal="center"/>
    </xf>
    <xf numFmtId="0" fontId="50" fillId="0" borderId="0" xfId="0" applyFont="1" applyFill="1" applyAlignment="1"/>
    <xf numFmtId="0" fontId="50" fillId="0" borderId="0" xfId="1" applyFont="1" applyFill="1" applyAlignment="1">
      <alignment horizontal="center" vertical="top" wrapText="1"/>
    </xf>
    <xf numFmtId="0" fontId="61" fillId="0" borderId="0" xfId="0" applyFont="1"/>
    <xf numFmtId="0" fontId="58" fillId="0" borderId="0" xfId="0" applyFont="1" applyProtection="1">
      <protection locked="0"/>
    </xf>
    <xf numFmtId="0" fontId="55" fillId="0" borderId="0" xfId="0" applyFont="1" applyAlignment="1" applyProtection="1">
      <alignment wrapText="1"/>
      <protection locked="0"/>
    </xf>
    <xf numFmtId="0" fontId="65" fillId="0" borderId="0" xfId="2" applyFont="1" applyProtection="1">
      <protection locked="0"/>
    </xf>
    <xf numFmtId="0" fontId="58" fillId="0" borderId="0" xfId="0" applyFont="1" applyAlignment="1" applyProtection="1">
      <alignment wrapText="1"/>
      <protection locked="0"/>
    </xf>
    <xf numFmtId="0" fontId="59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66" fillId="0" borderId="0" xfId="2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 applyProtection="1">
      <alignment horizontal="center"/>
      <protection locked="0"/>
    </xf>
    <xf numFmtId="0" fontId="50" fillId="0" borderId="0" xfId="0" applyFont="1" applyProtection="1">
      <protection locked="0"/>
    </xf>
    <xf numFmtId="0" fontId="68" fillId="0" borderId="50" xfId="0" applyFont="1" applyBorder="1" applyProtection="1">
      <protection locked="0"/>
    </xf>
    <xf numFmtId="0" fontId="68" fillId="0" borderId="19" xfId="0" applyFont="1" applyBorder="1" applyProtection="1">
      <protection locked="0"/>
    </xf>
    <xf numFmtId="0" fontId="57" fillId="0" borderId="0" xfId="0" applyFont="1" applyProtection="1">
      <protection locked="0"/>
    </xf>
    <xf numFmtId="1" fontId="70" fillId="0" borderId="0" xfId="0" applyNumberFormat="1" applyFont="1" applyProtection="1">
      <protection locked="0"/>
    </xf>
    <xf numFmtId="0" fontId="59" fillId="0" borderId="19" xfId="5" applyFont="1" applyBorder="1" applyAlignment="1" applyProtection="1">
      <alignment horizontal="center" vertical="center" wrapText="1"/>
      <protection locked="0"/>
    </xf>
    <xf numFmtId="0" fontId="58" fillId="0" borderId="19" xfId="3" applyFont="1" applyBorder="1" applyAlignment="1" applyProtection="1">
      <alignment horizontal="center" vertical="top" wrapText="1"/>
      <protection locked="0"/>
    </xf>
    <xf numFmtId="0" fontId="71" fillId="0" borderId="19" xfId="3" applyFont="1" applyBorder="1" applyAlignment="1" applyProtection="1">
      <alignment horizontal="center" vertical="top" wrapText="1"/>
      <protection locked="0"/>
    </xf>
    <xf numFmtId="0" fontId="57" fillId="0" borderId="50" xfId="5" applyFont="1" applyBorder="1" applyAlignment="1" applyProtection="1">
      <alignment horizontal="center" vertical="top" wrapText="1"/>
      <protection locked="0"/>
    </xf>
    <xf numFmtId="0" fontId="57" fillId="0" borderId="19" xfId="0" applyFont="1" applyBorder="1" applyAlignment="1" applyProtection="1">
      <alignment vertical="top"/>
      <protection locked="0"/>
    </xf>
    <xf numFmtId="0" fontId="57" fillId="0" borderId="46" xfId="0" applyFont="1" applyBorder="1" applyProtection="1">
      <protection locked="0"/>
    </xf>
    <xf numFmtId="164" fontId="69" fillId="0" borderId="0" xfId="4" applyNumberFormat="1" applyFont="1" applyAlignment="1" applyProtection="1">
      <alignment horizontal="center"/>
      <protection locked="0"/>
    </xf>
    <xf numFmtId="0" fontId="58" fillId="0" borderId="19" xfId="3" applyFont="1" applyBorder="1" applyAlignment="1" applyProtection="1">
      <alignment vertical="center" wrapText="1"/>
      <protection locked="0"/>
    </xf>
    <xf numFmtId="0" fontId="58" fillId="0" borderId="19" xfId="3" applyFont="1" applyBorder="1" applyProtection="1">
      <protection locked="0"/>
    </xf>
    <xf numFmtId="0" fontId="58" fillId="0" borderId="50" xfId="3" applyFont="1" applyBorder="1" applyAlignment="1" applyProtection="1">
      <alignment horizontal="center" vertical="center"/>
      <protection locked="0"/>
    </xf>
    <xf numFmtId="0" fontId="50" fillId="0" borderId="19" xfId="0" applyFont="1" applyBorder="1" applyAlignment="1" applyProtection="1">
      <alignment horizontal="center"/>
      <protection locked="0"/>
    </xf>
    <xf numFmtId="0" fontId="50" fillId="0" borderId="17" xfId="0" applyFont="1" applyBorder="1" applyAlignment="1" applyProtection="1">
      <alignment horizontal="left"/>
      <protection locked="0"/>
    </xf>
    <xf numFmtId="0" fontId="58" fillId="0" borderId="19" xfId="3" applyFont="1" applyBorder="1" applyAlignment="1" applyProtection="1">
      <alignment horizontal="right"/>
      <protection locked="0"/>
    </xf>
    <xf numFmtId="0" fontId="58" fillId="0" borderId="50" xfId="3" applyFont="1" applyBorder="1" applyAlignment="1" applyProtection="1">
      <alignment horizontal="right"/>
      <protection locked="0"/>
    </xf>
    <xf numFmtId="0" fontId="50" fillId="0" borderId="19" xfId="0" applyFont="1" applyBorder="1" applyAlignment="1" applyProtection="1">
      <alignment horizontal="right"/>
      <protection locked="0"/>
    </xf>
    <xf numFmtId="0" fontId="50" fillId="0" borderId="0" xfId="0" applyFont="1" applyAlignment="1" applyProtection="1">
      <alignment horizontal="right"/>
      <protection locked="0"/>
    </xf>
    <xf numFmtId="164" fontId="72" fillId="0" borderId="0" xfId="4" applyNumberFormat="1" applyFont="1" applyProtection="1">
      <protection locked="0"/>
    </xf>
    <xf numFmtId="164" fontId="72" fillId="0" borderId="0" xfId="4" applyNumberFormat="1" applyFont="1" applyAlignment="1" applyProtection="1">
      <alignment horizontal="left"/>
      <protection locked="0"/>
    </xf>
    <xf numFmtId="164" fontId="72" fillId="0" borderId="0" xfId="4" applyNumberFormat="1" applyFont="1" applyAlignment="1" applyProtection="1">
      <alignment horizontal="center"/>
      <protection locked="0"/>
    </xf>
    <xf numFmtId="0" fontId="50" fillId="0" borderId="19" xfId="0" applyFont="1" applyBorder="1" applyProtection="1">
      <protection locked="0"/>
    </xf>
    <xf numFmtId="1" fontId="70" fillId="0" borderId="19" xfId="0" applyNumberFormat="1" applyFont="1" applyBorder="1" applyProtection="1">
      <protection locked="0"/>
    </xf>
    <xf numFmtId="0" fontId="58" fillId="0" borderId="0" xfId="3" applyFont="1" applyAlignment="1" applyProtection="1">
      <alignment vertical="center" wrapText="1"/>
      <protection locked="0"/>
    </xf>
    <xf numFmtId="0" fontId="57" fillId="0" borderId="0" xfId="3" applyFont="1" applyAlignment="1" applyProtection="1">
      <alignment horizontal="center" vertical="center"/>
      <protection locked="0"/>
    </xf>
    <xf numFmtId="0" fontId="58" fillId="0" borderId="0" xfId="3" applyFont="1" applyProtection="1">
      <protection locked="0"/>
    </xf>
    <xf numFmtId="164" fontId="65" fillId="0" borderId="0" xfId="4" applyNumberFormat="1" applyFont="1" applyProtection="1">
      <protection locked="0"/>
    </xf>
    <xf numFmtId="0" fontId="57" fillId="0" borderId="61" xfId="0" applyFont="1" applyBorder="1" applyAlignment="1" applyProtection="1">
      <alignment horizontal="center" vertical="center" wrapText="1"/>
      <protection locked="0"/>
    </xf>
    <xf numFmtId="0" fontId="57" fillId="0" borderId="19" xfId="0" applyFont="1" applyBorder="1" applyAlignment="1" applyProtection="1">
      <alignment horizontal="center" vertical="center" wrapText="1"/>
      <protection locked="0"/>
    </xf>
    <xf numFmtId="0" fontId="57" fillId="0" borderId="50" xfId="0" applyFont="1" applyBorder="1" applyAlignment="1" applyProtection="1">
      <alignment horizontal="center" vertical="center" wrapText="1"/>
      <protection locked="0"/>
    </xf>
    <xf numFmtId="0" fontId="57" fillId="0" borderId="62" xfId="0" applyFont="1" applyBorder="1" applyAlignment="1" applyProtection="1">
      <alignment horizontal="center" vertical="center" wrapText="1"/>
      <protection locked="0"/>
    </xf>
    <xf numFmtId="0" fontId="57" fillId="0" borderId="60" xfId="0" applyFont="1" applyBorder="1" applyAlignment="1">
      <alignment horizontal="center" wrapText="1"/>
    </xf>
    <xf numFmtId="0" fontId="57" fillId="0" borderId="61" xfId="0" applyFont="1" applyBorder="1" applyAlignment="1">
      <alignment horizontal="center" wrapText="1"/>
    </xf>
    <xf numFmtId="0" fontId="57" fillId="0" borderId="19" xfId="0" applyFont="1" applyBorder="1" applyAlignment="1">
      <alignment horizontal="center" wrapText="1"/>
    </xf>
    <xf numFmtId="0" fontId="57" fillId="0" borderId="50" xfId="0" applyFont="1" applyBorder="1" applyAlignment="1">
      <alignment horizontal="center" wrapText="1"/>
    </xf>
    <xf numFmtId="0" fontId="57" fillId="0" borderId="66" xfId="0" applyFont="1" applyBorder="1" applyAlignment="1">
      <alignment horizontal="center" wrapText="1"/>
    </xf>
    <xf numFmtId="0" fontId="57" fillId="0" borderId="51" xfId="0" applyFont="1" applyBorder="1" applyAlignment="1">
      <alignment horizontal="center" wrapText="1"/>
    </xf>
    <xf numFmtId="0" fontId="57" fillId="0" borderId="63" xfId="0" applyFont="1" applyBorder="1" applyAlignment="1">
      <alignment horizontal="center" wrapText="1"/>
    </xf>
    <xf numFmtId="0" fontId="57" fillId="0" borderId="67" xfId="0" applyFont="1" applyBorder="1" applyAlignment="1">
      <alignment horizontal="center" wrapText="1"/>
    </xf>
    <xf numFmtId="0" fontId="60" fillId="0" borderId="60" xfId="0" applyFont="1" applyBorder="1" applyAlignment="1">
      <alignment horizontal="left" wrapText="1"/>
    </xf>
    <xf numFmtId="0" fontId="60" fillId="0" borderId="67" xfId="0" applyFont="1" applyBorder="1" applyAlignment="1">
      <alignment horizontal="right" wrapText="1"/>
    </xf>
    <xf numFmtId="0" fontId="60" fillId="0" borderId="19" xfId="0" applyFont="1" applyBorder="1" applyAlignment="1">
      <alignment horizontal="right" wrapText="1"/>
    </xf>
    <xf numFmtId="0" fontId="60" fillId="0" borderId="51" xfId="0" applyFont="1" applyBorder="1" applyAlignment="1">
      <alignment horizontal="right" wrapText="1"/>
    </xf>
    <xf numFmtId="0" fontId="60" fillId="0" borderId="63" xfId="0" applyFont="1" applyBorder="1" applyAlignment="1">
      <alignment horizontal="right" wrapText="1"/>
    </xf>
    <xf numFmtId="0" fontId="60" fillId="0" borderId="61" xfId="0" applyFont="1" applyBorder="1" applyAlignment="1">
      <alignment horizontal="right" wrapText="1"/>
    </xf>
    <xf numFmtId="4" fontId="60" fillId="7" borderId="63" xfId="0" applyNumberFormat="1" applyFont="1" applyFill="1" applyBorder="1" applyAlignment="1">
      <alignment horizontal="right" wrapText="1"/>
    </xf>
    <xf numFmtId="0" fontId="74" fillId="0" borderId="60" xfId="0" applyFont="1" applyBorder="1" applyAlignment="1">
      <alignment horizontal="left" wrapText="1"/>
    </xf>
    <xf numFmtId="0" fontId="60" fillId="0" borderId="52" xfId="0" applyFont="1" applyBorder="1" applyAlignment="1">
      <alignment horizontal="right" wrapText="1"/>
    </xf>
    <xf numFmtId="0" fontId="60" fillId="0" borderId="60" xfId="0" applyFont="1" applyBorder="1" applyAlignment="1" applyProtection="1">
      <alignment horizontal="left" wrapText="1"/>
      <protection locked="0"/>
    </xf>
    <xf numFmtId="0" fontId="60" fillId="0" borderId="61" xfId="0" applyFont="1" applyBorder="1" applyAlignment="1" applyProtection="1">
      <alignment horizontal="right" wrapText="1"/>
      <protection locked="0"/>
    </xf>
    <xf numFmtId="0" fontId="60" fillId="0" borderId="19" xfId="0" applyFont="1" applyBorder="1" applyAlignment="1" applyProtection="1">
      <alignment horizontal="right" wrapText="1"/>
      <protection locked="0"/>
    </xf>
    <xf numFmtId="0" fontId="70" fillId="0" borderId="19" xfId="0" applyFont="1" applyBorder="1" applyAlignment="1" applyProtection="1">
      <alignment horizontal="right" wrapText="1"/>
      <protection locked="0"/>
    </xf>
    <xf numFmtId="0" fontId="60" fillId="0" borderId="52" xfId="0" applyFont="1" applyBorder="1" applyAlignment="1" applyProtection="1">
      <alignment horizontal="right" wrapText="1"/>
      <protection locked="0"/>
    </xf>
    <xf numFmtId="0" fontId="70" fillId="0" borderId="63" xfId="0" applyFont="1" applyBorder="1" applyAlignment="1" applyProtection="1">
      <alignment horizontal="right" wrapText="1"/>
      <protection locked="0"/>
    </xf>
    <xf numFmtId="0" fontId="60" fillId="0" borderId="50" xfId="0" applyFont="1" applyBorder="1" applyAlignment="1" applyProtection="1">
      <alignment horizontal="right" wrapText="1"/>
      <protection locked="0"/>
    </xf>
    <xf numFmtId="0" fontId="75" fillId="0" borderId="60" xfId="0" applyFont="1" applyBorder="1" applyAlignment="1" applyProtection="1">
      <alignment horizontal="left" wrapText="1"/>
      <protection locked="0"/>
    </xf>
    <xf numFmtId="0" fontId="76" fillId="0" borderId="60" xfId="0" applyFont="1" applyBorder="1" applyAlignment="1" applyProtection="1">
      <alignment horizontal="left" wrapText="1"/>
      <protection locked="0"/>
    </xf>
    <xf numFmtId="0" fontId="70" fillId="0" borderId="60" xfId="0" applyFont="1" applyBorder="1" applyAlignment="1" applyProtection="1">
      <alignment horizontal="left" wrapText="1"/>
      <protection locked="0"/>
    </xf>
    <xf numFmtId="0" fontId="77" fillId="0" borderId="68" xfId="0" applyFont="1" applyBorder="1" applyAlignment="1">
      <alignment horizontal="left" wrapText="1"/>
    </xf>
    <xf numFmtId="0" fontId="60" fillId="0" borderId="69" xfId="0" applyFont="1" applyBorder="1" applyAlignment="1" applyProtection="1">
      <alignment horizontal="right" wrapText="1"/>
      <protection locked="0"/>
    </xf>
    <xf numFmtId="0" fontId="60" fillId="0" borderId="20" xfId="0" applyFont="1" applyBorder="1" applyAlignment="1" applyProtection="1">
      <alignment horizontal="right" wrapText="1"/>
      <protection locked="0"/>
    </xf>
    <xf numFmtId="0" fontId="70" fillId="0" borderId="70" xfId="0" applyFont="1" applyBorder="1" applyAlignment="1" applyProtection="1">
      <alignment horizontal="right" wrapText="1"/>
      <protection locked="0"/>
    </xf>
    <xf numFmtId="0" fontId="60" fillId="0" borderId="45" xfId="0" applyFont="1" applyBorder="1" applyAlignment="1" applyProtection="1">
      <alignment horizontal="right" wrapText="1"/>
      <protection locked="0"/>
    </xf>
    <xf numFmtId="0" fontId="70" fillId="0" borderId="71" xfId="0" applyFont="1" applyBorder="1" applyAlignment="1" applyProtection="1">
      <alignment horizontal="right" wrapText="1"/>
      <protection locked="0"/>
    </xf>
    <xf numFmtId="0" fontId="60" fillId="0" borderId="69" xfId="0" applyFont="1" applyBorder="1" applyAlignment="1">
      <alignment horizontal="right" wrapText="1"/>
    </xf>
    <xf numFmtId="0" fontId="70" fillId="0" borderId="20" xfId="0" applyFont="1" applyBorder="1" applyAlignment="1" applyProtection="1">
      <alignment horizontal="right" wrapText="1"/>
      <protection locked="0"/>
    </xf>
    <xf numFmtId="4" fontId="60" fillId="7" borderId="64" xfId="0" applyNumberFormat="1" applyFont="1" applyFill="1" applyBorder="1" applyAlignment="1">
      <alignment horizontal="right" wrapText="1"/>
    </xf>
    <xf numFmtId="0" fontId="60" fillId="0" borderId="44" xfId="0" applyFont="1" applyBorder="1" applyAlignment="1" applyProtection="1">
      <alignment horizontal="right" wrapText="1"/>
      <protection locked="0"/>
    </xf>
    <xf numFmtId="0" fontId="78" fillId="7" borderId="53" xfId="0" applyFont="1" applyFill="1" applyBorder="1" applyAlignment="1">
      <alignment horizontal="left" wrapText="1"/>
    </xf>
    <xf numFmtId="0" fontId="78" fillId="7" borderId="72" xfId="0" applyFont="1" applyFill="1" applyBorder="1" applyAlignment="1">
      <alignment horizontal="right" wrapText="1"/>
    </xf>
    <xf numFmtId="0" fontId="78" fillId="7" borderId="73" xfId="0" applyFont="1" applyFill="1" applyBorder="1" applyAlignment="1">
      <alignment horizontal="right" wrapText="1"/>
    </xf>
    <xf numFmtId="0" fontId="78" fillId="7" borderId="74" xfId="0" applyFont="1" applyFill="1" applyBorder="1" applyAlignment="1">
      <alignment horizontal="right" wrapText="1"/>
    </xf>
    <xf numFmtId="0" fontId="78" fillId="7" borderId="75" xfId="0" applyFont="1" applyFill="1" applyBorder="1" applyAlignment="1">
      <alignment horizontal="right" wrapText="1"/>
    </xf>
    <xf numFmtId="4" fontId="60" fillId="7" borderId="76" xfId="0" applyNumberFormat="1" applyFont="1" applyFill="1" applyBorder="1" applyAlignment="1">
      <alignment horizontal="right" wrapText="1"/>
    </xf>
    <xf numFmtId="0" fontId="79" fillId="7" borderId="77" xfId="0" applyFont="1" applyFill="1" applyBorder="1" applyAlignment="1">
      <alignment horizontal="left" wrapText="1"/>
    </xf>
    <xf numFmtId="0" fontId="78" fillId="7" borderId="78" xfId="0" applyFont="1" applyFill="1" applyBorder="1" applyAlignment="1">
      <alignment horizontal="right" wrapText="1"/>
    </xf>
    <xf numFmtId="0" fontId="78" fillId="7" borderId="70" xfId="0" applyFont="1" applyFill="1" applyBorder="1" applyAlignment="1">
      <alignment horizontal="right" wrapText="1"/>
    </xf>
    <xf numFmtId="0" fontId="78" fillId="7" borderId="71" xfId="0" applyFont="1" applyFill="1" applyBorder="1" applyAlignment="1">
      <alignment horizontal="right" wrapText="1"/>
    </xf>
    <xf numFmtId="0" fontId="78" fillId="7" borderId="79" xfId="0" applyFont="1" applyFill="1" applyBorder="1" applyAlignment="1">
      <alignment horizontal="right" wrapText="1"/>
    </xf>
    <xf numFmtId="4" fontId="60" fillId="7" borderId="71" xfId="0" applyNumberFormat="1" applyFont="1" applyFill="1" applyBorder="1" applyAlignment="1">
      <alignment horizontal="right" wrapText="1"/>
    </xf>
    <xf numFmtId="0" fontId="58" fillId="7" borderId="53" xfId="0" applyFont="1" applyFill="1" applyBorder="1"/>
    <xf numFmtId="0" fontId="58" fillId="7" borderId="72" xfId="0" applyFont="1" applyFill="1" applyBorder="1"/>
    <xf numFmtId="0" fontId="58" fillId="7" borderId="73" xfId="0" applyFont="1" applyFill="1" applyBorder="1"/>
    <xf numFmtId="0" fontId="58" fillId="7" borderId="74" xfId="0" applyFont="1" applyFill="1" applyBorder="1"/>
    <xf numFmtId="0" fontId="58" fillId="7" borderId="75" xfId="0" applyFont="1" applyFill="1" applyBorder="1"/>
    <xf numFmtId="0" fontId="75" fillId="7" borderId="60" xfId="0" applyFont="1" applyFill="1" applyBorder="1" applyAlignment="1" applyProtection="1">
      <alignment horizontal="left" wrapText="1"/>
      <protection locked="0"/>
    </xf>
    <xf numFmtId="0" fontId="58" fillId="7" borderId="61" xfId="0" applyFont="1" applyFill="1" applyBorder="1"/>
    <xf numFmtId="0" fontId="58" fillId="7" borderId="19" xfId="0" applyFont="1" applyFill="1" applyBorder="1"/>
    <xf numFmtId="0" fontId="58" fillId="7" borderId="63" xfId="0" applyFont="1" applyFill="1" applyBorder="1"/>
    <xf numFmtId="0" fontId="58" fillId="7" borderId="52" xfId="0" applyFont="1" applyFill="1" applyBorder="1"/>
    <xf numFmtId="0" fontId="58" fillId="7" borderId="60" xfId="0" applyFont="1" applyFill="1" applyBorder="1"/>
    <xf numFmtId="0" fontId="75" fillId="7" borderId="77" xfId="0" applyFont="1" applyFill="1" applyBorder="1" applyAlignment="1" applyProtection="1">
      <alignment horizontal="left" wrapText="1"/>
      <protection locked="0"/>
    </xf>
    <xf numFmtId="0" fontId="58" fillId="7" borderId="78" xfId="0" applyFont="1" applyFill="1" applyBorder="1"/>
    <xf numFmtId="0" fontId="58" fillId="7" borderId="70" xfId="0" applyFont="1" applyFill="1" applyBorder="1"/>
    <xf numFmtId="0" fontId="58" fillId="7" borderId="71" xfId="0" applyFont="1" applyFill="1" applyBorder="1"/>
    <xf numFmtId="0" fontId="58" fillId="7" borderId="79" xfId="0" applyFont="1" applyFill="1" applyBorder="1"/>
    <xf numFmtId="0" fontId="58" fillId="0" borderId="0" xfId="0" applyFont="1"/>
    <xf numFmtId="0" fontId="62" fillId="0" borderId="0" xfId="0" applyFont="1" applyProtection="1">
      <protection locked="0"/>
    </xf>
    <xf numFmtId="0" fontId="50" fillId="0" borderId="0" xfId="0" applyFont="1" applyAlignment="1" applyProtection="1">
      <alignment wrapText="1"/>
      <protection locked="0"/>
    </xf>
    <xf numFmtId="0" fontId="58" fillId="0" borderId="17" xfId="0" applyFont="1" applyBorder="1" applyProtection="1">
      <protection locked="0"/>
    </xf>
    <xf numFmtId="0" fontId="62" fillId="0" borderId="0" xfId="0" applyFont="1" applyAlignment="1" applyProtection="1">
      <alignment horizontal="center"/>
      <protection locked="0"/>
    </xf>
    <xf numFmtId="0" fontId="72" fillId="0" borderId="0" xfId="6" applyFont="1" applyBorder="1"/>
    <xf numFmtId="0" fontId="82" fillId="0" borderId="0" xfId="6" applyFont="1" applyBorder="1"/>
    <xf numFmtId="0" fontId="82" fillId="0" borderId="16" xfId="6" applyFont="1" applyBorder="1" applyAlignment="1">
      <alignment vertical="center"/>
    </xf>
    <xf numFmtId="0" fontId="69" fillId="0" borderId="0" xfId="6" applyFont="1" applyBorder="1" applyAlignment="1">
      <alignment horizontal="center" vertical="top"/>
    </xf>
    <xf numFmtId="0" fontId="83" fillId="0" borderId="0" xfId="6" applyFont="1" applyBorder="1" applyAlignment="1"/>
    <xf numFmtId="0" fontId="72" fillId="0" borderId="0" xfId="0" applyFont="1" applyBorder="1" applyAlignment="1"/>
    <xf numFmtId="0" fontId="72" fillId="0" borderId="0" xfId="6" applyFont="1" applyBorder="1" applyAlignment="1"/>
    <xf numFmtId="0" fontId="84" fillId="0" borderId="0" xfId="6" applyFont="1" applyBorder="1" applyAlignment="1">
      <alignment horizontal="center" vertical="center"/>
    </xf>
    <xf numFmtId="0" fontId="82" fillId="0" borderId="19" xfId="6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 wrapText="1"/>
    </xf>
    <xf numFmtId="0" fontId="86" fillId="0" borderId="19" xfId="6" applyFont="1" applyBorder="1" applyAlignment="1">
      <alignment horizontal="center" vertical="center" wrapText="1"/>
    </xf>
    <xf numFmtId="0" fontId="86" fillId="0" borderId="19" xfId="6" applyFont="1" applyBorder="1" applyAlignment="1">
      <alignment horizontal="center" wrapText="1"/>
    </xf>
    <xf numFmtId="0" fontId="72" fillId="0" borderId="19" xfId="6" applyFont="1" applyBorder="1" applyAlignment="1"/>
    <xf numFmtId="2" fontId="85" fillId="0" borderId="19" xfId="6" applyNumberFormat="1" applyFont="1" applyBorder="1" applyAlignment="1"/>
    <xf numFmtId="2" fontId="85" fillId="0" borderId="19" xfId="6" applyNumberFormat="1" applyFont="1" applyBorder="1" applyAlignment="1">
      <alignment horizontal="right"/>
    </xf>
    <xf numFmtId="2" fontId="85" fillId="0" borderId="19" xfId="6" applyNumberFormat="1" applyFont="1" applyBorder="1" applyAlignment="1">
      <alignment horizontal="right" vertical="center"/>
    </xf>
    <xf numFmtId="0" fontId="72" fillId="0" borderId="19" xfId="6" applyFont="1" applyBorder="1" applyAlignment="1">
      <alignment wrapText="1"/>
    </xf>
    <xf numFmtId="49" fontId="60" fillId="0" borderId="19" xfId="6" applyNumberFormat="1" applyFont="1" applyBorder="1" applyAlignment="1" applyProtection="1">
      <alignment horizontal="justify" vertical="center"/>
    </xf>
    <xf numFmtId="2" fontId="85" fillId="0" borderId="19" xfId="6" applyNumberFormat="1" applyFont="1" applyBorder="1" applyAlignment="1" applyProtection="1">
      <alignment horizontal="right" vertical="center"/>
    </xf>
    <xf numFmtId="2" fontId="85" fillId="0" borderId="19" xfId="6" applyNumberFormat="1" applyFont="1" applyBorder="1" applyAlignment="1" applyProtection="1">
      <alignment horizontal="justify" vertical="center"/>
    </xf>
    <xf numFmtId="1" fontId="87" fillId="0" borderId="19" xfId="0" applyNumberFormat="1" applyFont="1" applyBorder="1" applyAlignment="1"/>
    <xf numFmtId="2" fontId="84" fillId="0" borderId="19" xfId="0" applyNumberFormat="1" applyFont="1" applyBorder="1" applyAlignment="1"/>
    <xf numFmtId="1" fontId="88" fillId="0" borderId="0" xfId="0" applyNumberFormat="1" applyFont="1" applyBorder="1" applyAlignment="1">
      <alignment vertical="top"/>
    </xf>
    <xf numFmtId="1" fontId="72" fillId="0" borderId="0" xfId="0" applyNumberFormat="1" applyFont="1" applyBorder="1" applyAlignment="1"/>
    <xf numFmtId="1" fontId="69" fillId="0" borderId="0" xfId="0" applyNumberFormat="1" applyFont="1" applyBorder="1" applyAlignment="1"/>
    <xf numFmtId="1" fontId="65" fillId="0" borderId="0" xfId="0" applyNumberFormat="1" applyFont="1" applyBorder="1" applyAlignment="1"/>
    <xf numFmtId="0" fontId="35" fillId="0" borderId="16" xfId="0" applyFont="1" applyFill="1" applyBorder="1" applyAlignment="1"/>
    <xf numFmtId="1" fontId="69" fillId="0" borderId="16" xfId="0" applyNumberFormat="1" applyFont="1" applyBorder="1" applyAlignment="1"/>
    <xf numFmtId="0" fontId="33" fillId="0" borderId="0" xfId="0" applyFont="1" applyFill="1" applyBorder="1" applyAlignment="1">
      <alignment horizontal="center" vertical="top"/>
    </xf>
    <xf numFmtId="0" fontId="35" fillId="0" borderId="16" xfId="0" applyFont="1" applyFill="1" applyBorder="1"/>
    <xf numFmtId="1" fontId="88" fillId="0" borderId="0" xfId="0" applyNumberFormat="1" applyFont="1" applyBorder="1"/>
    <xf numFmtId="1" fontId="72" fillId="0" borderId="0" xfId="0" applyNumberFormat="1" applyFont="1" applyBorder="1"/>
    <xf numFmtId="1" fontId="69" fillId="0" borderId="0" xfId="0" applyNumberFormat="1" applyFont="1" applyBorder="1"/>
    <xf numFmtId="1" fontId="69" fillId="0" borderId="0" xfId="0" applyNumberFormat="1" applyFont="1" applyBorder="1" applyAlignment="1">
      <alignment vertical="top"/>
    </xf>
    <xf numFmtId="1" fontId="69" fillId="0" borderId="0" xfId="0" applyNumberFormat="1" applyFont="1" applyBorder="1" applyAlignment="1">
      <alignment vertical="center"/>
    </xf>
    <xf numFmtId="0" fontId="69" fillId="0" borderId="0" xfId="6" applyFont="1" applyBorder="1"/>
    <xf numFmtId="0" fontId="90" fillId="0" borderId="0" xfId="6" applyFont="1" applyBorder="1"/>
    <xf numFmtId="0" fontId="51" fillId="0" borderId="19" xfId="0" applyFont="1" applyBorder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 wrapText="1"/>
    </xf>
    <xf numFmtId="0" fontId="0" fillId="0" borderId="6" xfId="0" applyFill="1" applyBorder="1" applyAlignment="1" applyProtection="1">
      <alignment horizontal="center" wrapTex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0" fontId="16" fillId="0" borderId="6" xfId="0" applyFont="1" applyFill="1" applyBorder="1" applyAlignment="1" applyProtection="1">
      <alignment horizontal="left" vertical="center" wrapText="1"/>
    </xf>
    <xf numFmtId="0" fontId="16" fillId="0" borderId="12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wrapText="1"/>
    </xf>
    <xf numFmtId="0" fontId="18" fillId="0" borderId="8" xfId="0" applyFont="1" applyFill="1" applyBorder="1" applyAlignment="1" applyProtection="1">
      <alignment horizont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wrapText="1"/>
    </xf>
    <xf numFmtId="164" fontId="7" fillId="0" borderId="14" xfId="0" applyNumberFormat="1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wrapText="1"/>
    </xf>
    <xf numFmtId="0" fontId="21" fillId="0" borderId="16" xfId="0" applyFont="1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Protection="1"/>
    <xf numFmtId="0" fontId="0" fillId="0" borderId="0" xfId="0" applyFill="1" applyProtection="1"/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19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2" xfId="0" applyFill="1" applyBorder="1" applyAlignment="1" applyProtection="1">
      <alignment horizontal="center"/>
    </xf>
    <xf numFmtId="0" fontId="23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26" fillId="0" borderId="7" xfId="0" applyFont="1" applyFill="1" applyBorder="1" applyAlignment="1" applyProtection="1">
      <alignment wrapText="1"/>
    </xf>
    <xf numFmtId="49" fontId="22" fillId="0" borderId="5" xfId="0" applyNumberFormat="1" applyFont="1" applyFill="1" applyBorder="1" applyAlignment="1" applyProtection="1">
      <alignment horizontal="center" vertical="center"/>
    </xf>
    <xf numFmtId="49" fontId="22" fillId="0" borderId="9" xfId="0" applyNumberFormat="1" applyFont="1" applyFill="1" applyBorder="1" applyAlignment="1" applyProtection="1">
      <alignment horizontal="center" vertical="center"/>
    </xf>
    <xf numFmtId="49" fontId="22" fillId="0" borderId="8" xfId="0" applyNumberFormat="1" applyFont="1" applyFill="1" applyBorder="1" applyAlignment="1" applyProtection="1">
      <alignment horizontal="center" vertical="center"/>
    </xf>
    <xf numFmtId="0" fontId="29" fillId="0" borderId="0" xfId="0" applyFont="1" applyFill="1" applyAlignment="1" applyProtection="1">
      <alignment horizontal="center" vertical="top"/>
    </xf>
    <xf numFmtId="0" fontId="26" fillId="0" borderId="6" xfId="0" applyFont="1" applyFill="1" applyBorder="1" applyAlignment="1" applyProtection="1">
      <alignment horizontal="left" vertical="center" wrapText="1"/>
    </xf>
    <xf numFmtId="0" fontId="26" fillId="0" borderId="12" xfId="0" applyFont="1" applyFill="1" applyBorder="1" applyAlignment="1" applyProtection="1">
      <alignment horizontal="left" vertical="center" wrapText="1"/>
    </xf>
    <xf numFmtId="0" fontId="26" fillId="0" borderId="2" xfId="0" applyFont="1" applyFill="1" applyBorder="1" applyAlignment="1" applyProtection="1">
      <alignment horizontal="left" vertical="center" wrapText="1"/>
    </xf>
    <xf numFmtId="0" fontId="26" fillId="0" borderId="10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center" vertical="center" wrapText="1"/>
    </xf>
    <xf numFmtId="0" fontId="27" fillId="0" borderId="5" xfId="0" applyFont="1" applyFill="1" applyBorder="1" applyAlignment="1" applyProtection="1">
      <alignment horizontal="center" wrapText="1"/>
    </xf>
    <xf numFmtId="0" fontId="27" fillId="0" borderId="8" xfId="0" applyFont="1" applyFill="1" applyBorder="1" applyAlignment="1" applyProtection="1">
      <alignment horizontal="center" wrapText="1"/>
    </xf>
    <xf numFmtId="0" fontId="26" fillId="0" borderId="10" xfId="0" applyFont="1" applyFill="1" applyBorder="1" applyAlignment="1" applyProtection="1">
      <alignment horizontal="center" wrapText="1"/>
    </xf>
    <xf numFmtId="0" fontId="38" fillId="0" borderId="16" xfId="0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 applyProtection="1">
      <alignment horizontal="center"/>
    </xf>
    <xf numFmtId="0" fontId="22" fillId="0" borderId="0" xfId="0" applyFont="1" applyFill="1" applyAlignment="1" applyProtection="1">
      <alignment wrapText="1"/>
      <protection hidden="1"/>
    </xf>
    <xf numFmtId="0" fontId="0" fillId="0" borderId="0" xfId="0" applyFill="1" applyAlignment="1" applyProtection="1">
      <alignment wrapText="1"/>
    </xf>
    <xf numFmtId="0" fontId="22" fillId="0" borderId="0" xfId="0" applyFont="1" applyFill="1" applyAlignment="1" applyProtection="1">
      <alignment wrapText="1"/>
    </xf>
    <xf numFmtId="0" fontId="22" fillId="0" borderId="0" xfId="0" applyFont="1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horizontal="right" wrapText="1"/>
    </xf>
    <xf numFmtId="0" fontId="0" fillId="0" borderId="0" xfId="0" applyFill="1" applyAlignment="1" applyProtection="1">
      <alignment horizontal="right" wrapText="1"/>
    </xf>
    <xf numFmtId="0" fontId="0" fillId="0" borderId="23" xfId="0" applyFill="1" applyBorder="1" applyAlignment="1" applyProtection="1">
      <alignment horizontal="right" wrapText="1"/>
    </xf>
    <xf numFmtId="0" fontId="22" fillId="0" borderId="0" xfId="0" applyFont="1" applyFill="1" applyAlignment="1" applyProtection="1">
      <alignment horizontal="right" vertical="center" wrapText="1"/>
      <protection hidden="1"/>
    </xf>
    <xf numFmtId="0" fontId="0" fillId="0" borderId="0" xfId="0" applyFill="1" applyAlignment="1" applyProtection="1">
      <alignment horizontal="right" vertical="center" wrapText="1"/>
    </xf>
    <xf numFmtId="0" fontId="0" fillId="0" borderId="23" xfId="0" applyFill="1" applyBorder="1" applyAlignment="1" applyProtection="1">
      <alignment horizontal="right" vertical="center" wrapText="1"/>
    </xf>
    <xf numFmtId="0" fontId="22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</xf>
    <xf numFmtId="0" fontId="39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</xf>
    <xf numFmtId="0" fontId="27" fillId="0" borderId="0" xfId="0" applyFont="1" applyFill="1" applyAlignment="1" applyProtection="1">
      <alignment horizontal="center" vertical="center" wrapText="1"/>
    </xf>
    <xf numFmtId="0" fontId="22" fillId="0" borderId="0" xfId="0" applyFont="1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</xf>
    <xf numFmtId="0" fontId="38" fillId="0" borderId="2" xfId="0" applyFont="1" applyFill="1" applyBorder="1" applyAlignment="1" applyProtection="1">
      <alignment horizontal="left" vertical="center" wrapText="1"/>
      <protection locked="0"/>
    </xf>
    <xf numFmtId="0" fontId="38" fillId="0" borderId="2" xfId="0" applyFont="1" applyFill="1" applyBorder="1" applyAlignment="1" applyProtection="1">
      <alignment horizontal="center" vertical="center" wrapText="1"/>
    </xf>
    <xf numFmtId="0" fontId="22" fillId="0" borderId="25" xfId="0" applyFont="1" applyFill="1" applyBorder="1" applyAlignment="1" applyProtection="1">
      <alignment horizontal="center" vertical="center" wrapText="1"/>
      <protection hidden="1"/>
    </xf>
    <xf numFmtId="0" fontId="0" fillId="0" borderId="26" xfId="0" applyFill="1" applyBorder="1" applyAlignment="1" applyProtection="1">
      <alignment horizontal="center" vertical="center" wrapText="1"/>
      <protection hidden="1"/>
    </xf>
    <xf numFmtId="0" fontId="0" fillId="0" borderId="27" xfId="0" applyFill="1" applyBorder="1" applyAlignment="1" applyProtection="1">
      <alignment horizontal="center" vertical="center" wrapText="1"/>
      <protection hidden="1"/>
    </xf>
    <xf numFmtId="0" fontId="0" fillId="0" borderId="32" xfId="0" applyFill="1" applyBorder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 wrapText="1"/>
      <protection hidden="1"/>
    </xf>
    <xf numFmtId="0" fontId="0" fillId="0" borderId="23" xfId="0" applyFill="1" applyBorder="1" applyAlignment="1" applyProtection="1">
      <alignment horizontal="center" vertical="center" wrapText="1"/>
      <protection hidden="1"/>
    </xf>
    <xf numFmtId="0" fontId="0" fillId="0" borderId="34" xfId="0" applyFill="1" applyBorder="1" applyAlignment="1" applyProtection="1">
      <alignment horizontal="center" vertical="center" wrapText="1"/>
      <protection hidden="1"/>
    </xf>
    <xf numFmtId="0" fontId="0" fillId="0" borderId="35" xfId="0" applyFill="1" applyBorder="1" applyAlignment="1" applyProtection="1">
      <alignment horizontal="center" vertical="center" wrapText="1"/>
      <protection hidden="1"/>
    </xf>
    <xf numFmtId="0" fontId="0" fillId="0" borderId="36" xfId="0" applyFill="1" applyBorder="1" applyAlignment="1" applyProtection="1">
      <alignment horizontal="center" vertical="center" wrapText="1"/>
      <protection hidden="1"/>
    </xf>
    <xf numFmtId="0" fontId="22" fillId="0" borderId="28" xfId="0" applyFont="1" applyFill="1" applyBorder="1" applyAlignment="1" applyProtection="1">
      <alignment horizontal="center" vertical="center" wrapText="1"/>
      <protection hidden="1"/>
    </xf>
    <xf numFmtId="0" fontId="0" fillId="0" borderId="33" xfId="0" applyFill="1" applyBorder="1" applyAlignment="1" applyProtection="1">
      <alignment horizontal="center" vertical="center" wrapText="1"/>
      <protection hidden="1"/>
    </xf>
    <xf numFmtId="0" fontId="0" fillId="0" borderId="37" xfId="0" applyFill="1" applyBorder="1" applyAlignment="1" applyProtection="1">
      <alignment horizontal="center" vertical="center" wrapText="1"/>
      <protection hidden="1"/>
    </xf>
    <xf numFmtId="0" fontId="22" fillId="0" borderId="28" xfId="0" applyFont="1" applyFill="1" applyBorder="1" applyAlignment="1" applyProtection="1">
      <alignment horizontal="center" vertical="center" wrapText="1"/>
    </xf>
    <xf numFmtId="0" fontId="0" fillId="0" borderId="33" xfId="0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center" vertical="center" wrapText="1"/>
    </xf>
    <xf numFmtId="0" fontId="25" fillId="0" borderId="17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33" fillId="0" borderId="18" xfId="0" applyFont="1" applyBorder="1" applyAlignment="1">
      <alignment horizontal="center"/>
    </xf>
    <xf numFmtId="0" fontId="3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0" fontId="33" fillId="0" borderId="17" xfId="0" applyFont="1" applyBorder="1" applyAlignment="1">
      <alignment horizontal="right"/>
    </xf>
    <xf numFmtId="0" fontId="33" fillId="0" borderId="19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3" fillId="0" borderId="20" xfId="0" applyFont="1" applyBorder="1" applyAlignment="1">
      <alignment horizontal="center" wrapText="1"/>
    </xf>
    <xf numFmtId="0" fontId="33" fillId="0" borderId="21" xfId="0" applyFont="1" applyBorder="1" applyAlignment="1">
      <alignment horizontal="center" wrapText="1"/>
    </xf>
    <xf numFmtId="0" fontId="33" fillId="0" borderId="22" xfId="0" applyFont="1" applyBorder="1" applyAlignment="1">
      <alignment horizontal="center" wrapText="1"/>
    </xf>
    <xf numFmtId="0" fontId="33" fillId="0" borderId="19" xfId="0" applyFont="1" applyBorder="1"/>
    <xf numFmtId="0" fontId="0" fillId="0" borderId="17" xfId="0" applyBorder="1" applyAlignment="1">
      <alignment horizontal="center"/>
    </xf>
    <xf numFmtId="0" fontId="23" fillId="0" borderId="19" xfId="0" applyFont="1" applyBorder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right"/>
    </xf>
    <xf numFmtId="0" fontId="41" fillId="0" borderId="39" xfId="0" applyFont="1" applyFill="1" applyBorder="1" applyAlignment="1">
      <alignment horizontal="left" vertical="center" wrapText="1"/>
    </xf>
    <xf numFmtId="0" fontId="41" fillId="0" borderId="0" xfId="0" applyFont="1" applyFill="1" applyAlignment="1">
      <alignment horizontal="center" wrapText="1"/>
    </xf>
    <xf numFmtId="0" fontId="42" fillId="0" borderId="38" xfId="0" applyFont="1" applyFill="1" applyBorder="1" applyAlignment="1">
      <alignment horizontal="center"/>
    </xf>
    <xf numFmtId="0" fontId="43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left"/>
    </xf>
    <xf numFmtId="0" fontId="41" fillId="6" borderId="40" xfId="0" applyFont="1" applyFill="1" applyBorder="1" applyAlignment="1">
      <alignment horizontal="center" vertical="center"/>
    </xf>
    <xf numFmtId="0" fontId="41" fillId="6" borderId="41" xfId="0" applyFont="1" applyFill="1" applyBorder="1" applyAlignment="1">
      <alignment horizontal="center" vertical="center"/>
    </xf>
    <xf numFmtId="0" fontId="41" fillId="6" borderId="42" xfId="0" applyFont="1" applyFill="1" applyBorder="1" applyAlignment="1">
      <alignment horizontal="center" vertical="center"/>
    </xf>
    <xf numFmtId="0" fontId="43" fillId="0" borderId="39" xfId="0" applyFont="1" applyFill="1" applyBorder="1" applyAlignment="1">
      <alignment horizontal="left" vertical="center" wrapText="1"/>
    </xf>
    <xf numFmtId="0" fontId="42" fillId="0" borderId="0" xfId="0" applyFont="1" applyFill="1" applyAlignment="1">
      <alignment horizontal="center"/>
    </xf>
    <xf numFmtId="0" fontId="43" fillId="0" borderId="43" xfId="0" applyFont="1" applyFill="1" applyBorder="1" applyAlignment="1">
      <alignment horizontal="center" vertical="center"/>
    </xf>
    <xf numFmtId="0" fontId="57" fillId="0" borderId="19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/>
    </xf>
    <xf numFmtId="0" fontId="50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52" fillId="0" borderId="0" xfId="0" applyFont="1" applyAlignment="1">
      <alignment horizontal="center"/>
    </xf>
    <xf numFmtId="0" fontId="54" fillId="0" borderId="17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0" fillId="0" borderId="0" xfId="1" applyFont="1" applyFill="1" applyAlignment="1">
      <alignment horizontal="center" vertical="top" wrapText="1"/>
    </xf>
    <xf numFmtId="0" fontId="50" fillId="0" borderId="0" xfId="1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50" fillId="0" borderId="17" xfId="1" applyFont="1" applyFill="1" applyBorder="1" applyAlignment="1">
      <alignment horizontal="center" wrapText="1"/>
    </xf>
    <xf numFmtId="0" fontId="50" fillId="0" borderId="17" xfId="1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35" fillId="0" borderId="19" xfId="0" applyFont="1" applyBorder="1" applyAlignment="1">
      <alignment vertical="center" wrapText="1"/>
    </xf>
    <xf numFmtId="0" fontId="52" fillId="0" borderId="50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 wrapText="1"/>
    </xf>
    <xf numFmtId="0" fontId="57" fillId="0" borderId="22" xfId="0" applyFont="1" applyBorder="1" applyAlignment="1">
      <alignment wrapText="1"/>
    </xf>
    <xf numFmtId="0" fontId="48" fillId="0" borderId="0" xfId="0" applyFont="1" applyAlignment="1">
      <alignment horizontal="center"/>
    </xf>
    <xf numFmtId="0" fontId="35" fillId="0" borderId="17" xfId="0" applyFont="1" applyBorder="1" applyAlignment="1"/>
    <xf numFmtId="0" fontId="0" fillId="0" borderId="17" xfId="0" applyBorder="1" applyAlignment="1"/>
    <xf numFmtId="0" fontId="47" fillId="0" borderId="0" xfId="0" applyFont="1" applyAlignment="1">
      <alignment horizontal="center"/>
    </xf>
    <xf numFmtId="0" fontId="35" fillId="0" borderId="17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5" fillId="0" borderId="17" xfId="0" applyNumberFormat="1" applyFont="1" applyBorder="1" applyAlignment="1">
      <alignment horizontal="center"/>
    </xf>
    <xf numFmtId="0" fontId="49" fillId="0" borderId="17" xfId="0" applyFont="1" applyBorder="1" applyAlignment="1">
      <alignment horizontal="center"/>
    </xf>
    <xf numFmtId="0" fontId="32" fillId="0" borderId="44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/>
    <xf numFmtId="0" fontId="32" fillId="0" borderId="4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49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0" fontId="32" fillId="0" borderId="47" xfId="0" applyFont="1" applyBorder="1" applyAlignment="1">
      <alignment horizontal="center"/>
    </xf>
    <xf numFmtId="0" fontId="0" fillId="0" borderId="47" xfId="0" applyBorder="1"/>
    <xf numFmtId="0" fontId="0" fillId="0" borderId="48" xfId="0" applyBorder="1" applyAlignment="1">
      <alignment horizontal="center"/>
    </xf>
    <xf numFmtId="0" fontId="0" fillId="0" borderId="49" xfId="0" applyBorder="1"/>
    <xf numFmtId="0" fontId="25" fillId="0" borderId="44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48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5" fillId="0" borderId="49" xfId="0" applyFont="1" applyBorder="1" applyAlignment="1">
      <alignment horizontal="left" vertical="center"/>
    </xf>
    <xf numFmtId="0" fontId="25" fillId="0" borderId="20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25" fillId="0" borderId="48" xfId="0" applyFont="1" applyBorder="1" applyAlignment="1">
      <alignment horizontal="center"/>
    </xf>
    <xf numFmtId="0" fontId="25" fillId="0" borderId="49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25" fillId="0" borderId="50" xfId="0" applyFont="1" applyBorder="1" applyAlignment="1">
      <alignment horizontal="left" wrapText="1"/>
    </xf>
    <xf numFmtId="0" fontId="25" fillId="0" borderId="51" xfId="0" applyFont="1" applyBorder="1" applyAlignment="1">
      <alignment horizontal="left" wrapText="1"/>
    </xf>
    <xf numFmtId="0" fontId="25" fillId="0" borderId="52" xfId="0" applyFont="1" applyBorder="1" applyAlignment="1">
      <alignment horizontal="left" wrapText="1"/>
    </xf>
    <xf numFmtId="0" fontId="25" fillId="0" borderId="44" xfId="0" applyFont="1" applyBorder="1" applyAlignment="1">
      <alignment wrapText="1"/>
    </xf>
    <xf numFmtId="0" fontId="25" fillId="0" borderId="18" xfId="0" applyFont="1" applyBorder="1" applyAlignment="1"/>
    <xf numFmtId="0" fontId="25" fillId="0" borderId="45" xfId="0" applyFont="1" applyBorder="1" applyAlignment="1"/>
    <xf numFmtId="0" fontId="25" fillId="0" borderId="50" xfId="0" applyFont="1" applyFill="1" applyBorder="1" applyAlignment="1">
      <alignment horizontal="left" wrapText="1"/>
    </xf>
    <xf numFmtId="0" fontId="25" fillId="0" borderId="51" xfId="0" applyFont="1" applyFill="1" applyBorder="1" applyAlignment="1">
      <alignment horizontal="left" wrapText="1"/>
    </xf>
    <xf numFmtId="0" fontId="25" fillId="0" borderId="52" xfId="0" applyFont="1" applyFill="1" applyBorder="1" applyAlignment="1">
      <alignment horizontal="left" wrapText="1"/>
    </xf>
    <xf numFmtId="0" fontId="25" fillId="0" borderId="50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44" xfId="0" applyFont="1" applyBorder="1" applyAlignment="1">
      <alignment horizontal="left" wrapText="1"/>
    </xf>
    <xf numFmtId="0" fontId="25" fillId="0" borderId="18" xfId="0" applyFont="1" applyBorder="1" applyAlignment="1">
      <alignment horizontal="left"/>
    </xf>
    <xf numFmtId="0" fontId="25" fillId="0" borderId="45" xfId="0" applyFont="1" applyBorder="1" applyAlignment="1">
      <alignment horizontal="left"/>
    </xf>
    <xf numFmtId="0" fontId="25" fillId="0" borderId="48" xfId="0" applyFont="1" applyBorder="1" applyAlignment="1">
      <alignment horizontal="left"/>
    </xf>
    <xf numFmtId="0" fontId="25" fillId="0" borderId="17" xfId="0" applyFont="1" applyBorder="1" applyAlignment="1">
      <alignment horizontal="left"/>
    </xf>
    <xf numFmtId="0" fontId="25" fillId="0" borderId="49" xfId="0" applyFont="1" applyBorder="1" applyAlignment="1">
      <alignment horizontal="left"/>
    </xf>
    <xf numFmtId="0" fontId="47" fillId="0" borderId="18" xfId="0" applyFont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50" fillId="0" borderId="17" xfId="0" applyFont="1" applyBorder="1" applyAlignment="1" applyProtection="1">
      <alignment horizontal="center" wrapText="1"/>
      <protection locked="0"/>
    </xf>
    <xf numFmtId="0" fontId="50" fillId="0" borderId="0" xfId="0" applyFont="1" applyAlignment="1" applyProtection="1">
      <alignment horizontal="center"/>
      <protection locked="0"/>
    </xf>
    <xf numFmtId="0" fontId="62" fillId="0" borderId="18" xfId="0" applyFont="1" applyBorder="1" applyAlignment="1" applyProtection="1">
      <alignment horizontal="center"/>
      <protection locked="0"/>
    </xf>
    <xf numFmtId="0" fontId="57" fillId="0" borderId="19" xfId="0" applyFont="1" applyBorder="1" applyAlignment="1" applyProtection="1">
      <alignment horizontal="center" vertical="center" wrapText="1"/>
      <protection locked="0"/>
    </xf>
    <xf numFmtId="0" fontId="71" fillId="0" borderId="19" xfId="0" applyFont="1" applyBorder="1" applyAlignment="1" applyProtection="1">
      <alignment horizontal="left" vertical="center" wrapText="1"/>
      <protection locked="0"/>
    </xf>
    <xf numFmtId="0" fontId="57" fillId="0" borderId="63" xfId="0" applyFont="1" applyBorder="1" applyAlignment="1" applyProtection="1">
      <alignment horizontal="center" vertical="center" wrapText="1"/>
      <protection locked="0"/>
    </xf>
    <xf numFmtId="0" fontId="57" fillId="0" borderId="61" xfId="0" applyFont="1" applyBorder="1" applyAlignment="1" applyProtection="1">
      <alignment horizontal="center" vertical="center" wrapText="1"/>
      <protection locked="0"/>
    </xf>
    <xf numFmtId="0" fontId="50" fillId="0" borderId="51" xfId="0" applyFont="1" applyBorder="1" applyAlignment="1" applyProtection="1">
      <alignment horizontal="center"/>
      <protection locked="0"/>
    </xf>
    <xf numFmtId="0" fontId="57" fillId="0" borderId="53" xfId="0" applyFont="1" applyBorder="1" applyAlignment="1" applyProtection="1">
      <alignment horizontal="center" vertical="center" wrapText="1"/>
      <protection locked="0"/>
    </xf>
    <xf numFmtId="0" fontId="57" fillId="0" borderId="60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0" fontId="50" fillId="0" borderId="55" xfId="0" applyFont="1" applyBorder="1" applyAlignment="1" applyProtection="1">
      <alignment horizontal="center" vertical="center" wrapText="1"/>
      <protection locked="0"/>
    </xf>
    <xf numFmtId="0" fontId="50" fillId="0" borderId="56" xfId="0" applyFont="1" applyBorder="1" applyAlignment="1" applyProtection="1">
      <alignment horizontal="center" vertical="center" wrapText="1"/>
      <protection locked="0"/>
    </xf>
    <xf numFmtId="0" fontId="50" fillId="0" borderId="57" xfId="0" applyFont="1" applyBorder="1" applyAlignment="1" applyProtection="1">
      <alignment horizontal="center" vertical="center" wrapText="1"/>
      <protection locked="0"/>
    </xf>
    <xf numFmtId="0" fontId="50" fillId="0" borderId="58" xfId="0" applyFont="1" applyBorder="1" applyAlignment="1" applyProtection="1">
      <alignment horizontal="center" vertical="center" wrapText="1"/>
      <protection locked="0"/>
    </xf>
    <xf numFmtId="0" fontId="50" fillId="0" borderId="59" xfId="0" applyFont="1" applyBorder="1" applyAlignment="1" applyProtection="1">
      <alignment horizontal="center" vertical="center" wrapText="1"/>
      <protection locked="0"/>
    </xf>
    <xf numFmtId="0" fontId="50" fillId="0" borderId="61" xfId="0" applyFont="1" applyBorder="1" applyAlignment="1" applyProtection="1">
      <alignment horizontal="center" vertical="center" wrapText="1"/>
      <protection locked="0"/>
    </xf>
    <xf numFmtId="0" fontId="50" fillId="0" borderId="19" xfId="0" applyFont="1" applyBorder="1" applyAlignment="1" applyProtection="1">
      <alignment horizontal="center" vertical="center" wrapText="1"/>
      <protection locked="0"/>
    </xf>
    <xf numFmtId="0" fontId="50" fillId="0" borderId="50" xfId="0" applyFont="1" applyBorder="1" applyAlignment="1" applyProtection="1">
      <alignment horizontal="center" vertical="center" wrapText="1"/>
      <protection locked="0"/>
    </xf>
    <xf numFmtId="0" fontId="50" fillId="0" borderId="51" xfId="0" applyFont="1" applyBorder="1" applyAlignment="1" applyProtection="1">
      <alignment horizontal="center" vertical="center" wrapText="1"/>
      <protection locked="0"/>
    </xf>
    <xf numFmtId="0" fontId="50" fillId="0" borderId="62" xfId="0" applyFont="1" applyBorder="1" applyAlignment="1" applyProtection="1">
      <alignment horizontal="center" vertical="center" wrapText="1"/>
      <protection locked="0"/>
    </xf>
    <xf numFmtId="0" fontId="57" fillId="0" borderId="52" xfId="0" applyFont="1" applyBorder="1" applyAlignment="1" applyProtection="1">
      <alignment horizontal="center" vertical="center" wrapText="1"/>
      <protection locked="0"/>
    </xf>
    <xf numFmtId="0" fontId="57" fillId="0" borderId="64" xfId="0" applyFont="1" applyBorder="1" applyAlignment="1" applyProtection="1">
      <alignment horizontal="center" vertical="center" wrapText="1"/>
      <protection locked="0"/>
    </xf>
    <xf numFmtId="0" fontId="57" fillId="0" borderId="65" xfId="0" applyFont="1" applyBorder="1" applyAlignment="1" applyProtection="1">
      <alignment horizontal="center" vertical="center" wrapText="1"/>
      <protection locked="0"/>
    </xf>
    <xf numFmtId="1" fontId="70" fillId="0" borderId="50" xfId="0" applyNumberFormat="1" applyFont="1" applyBorder="1" applyAlignment="1" applyProtection="1">
      <alignment horizontal="center"/>
      <protection locked="0"/>
    </xf>
    <xf numFmtId="1" fontId="70" fillId="0" borderId="52" xfId="0" applyNumberFormat="1" applyFont="1" applyBorder="1" applyAlignment="1" applyProtection="1">
      <alignment horizontal="center"/>
      <protection locked="0"/>
    </xf>
    <xf numFmtId="0" fontId="62" fillId="0" borderId="0" xfId="0" applyFont="1" applyAlignment="1" applyProtection="1">
      <alignment horizontal="left" vertical="top" wrapText="1"/>
      <protection locked="0"/>
    </xf>
    <xf numFmtId="0" fontId="63" fillId="0" borderId="17" xfId="0" applyFont="1" applyBorder="1" applyAlignment="1" applyProtection="1">
      <alignment horizontal="center" wrapText="1"/>
      <protection locked="0"/>
    </xf>
    <xf numFmtId="0" fontId="52" fillId="0" borderId="0" xfId="3" applyFont="1" applyAlignment="1" applyProtection="1">
      <alignment horizontal="center" vertical="center" wrapText="1"/>
      <protection locked="0"/>
    </xf>
    <xf numFmtId="0" fontId="58" fillId="0" borderId="0" xfId="0" applyFont="1" applyAlignment="1" applyProtection="1">
      <alignment horizontal="center"/>
      <protection locked="0"/>
    </xf>
    <xf numFmtId="0" fontId="67" fillId="0" borderId="0" xfId="2" applyFont="1" applyAlignment="1" applyProtection="1">
      <alignment horizontal="center" vertical="center" wrapText="1"/>
      <protection locked="0"/>
    </xf>
    <xf numFmtId="0" fontId="58" fillId="0" borderId="50" xfId="0" applyFont="1" applyBorder="1" applyAlignment="1" applyProtection="1">
      <alignment horizontal="center"/>
      <protection locked="0"/>
    </xf>
    <xf numFmtId="0" fontId="58" fillId="0" borderId="52" xfId="0" applyFont="1" applyBorder="1" applyAlignment="1" applyProtection="1">
      <alignment horizontal="center"/>
      <protection locked="0"/>
    </xf>
    <xf numFmtId="164" fontId="69" fillId="0" borderId="0" xfId="4" applyNumberFormat="1" applyFont="1" applyAlignment="1" applyProtection="1">
      <alignment horizontal="center"/>
      <protection locked="0"/>
    </xf>
    <xf numFmtId="0" fontId="50" fillId="0" borderId="17" xfId="0" applyFont="1" applyBorder="1" applyAlignment="1" applyProtection="1">
      <alignment horizontal="center"/>
      <protection locked="0"/>
    </xf>
    <xf numFmtId="0" fontId="89" fillId="0" borderId="80" xfId="0" applyFont="1" applyBorder="1" applyAlignment="1">
      <alignment horizontal="center"/>
    </xf>
    <xf numFmtId="0" fontId="84" fillId="0" borderId="0" xfId="6" applyFont="1" applyBorder="1" applyAlignment="1">
      <alignment horizontal="center" vertical="center"/>
    </xf>
    <xf numFmtId="0" fontId="85" fillId="0" borderId="0" xfId="6" applyFont="1" applyBorder="1" applyAlignment="1">
      <alignment horizontal="center"/>
    </xf>
    <xf numFmtId="1" fontId="65" fillId="0" borderId="16" xfId="0" applyNumberFormat="1" applyFont="1" applyBorder="1" applyAlignment="1">
      <alignment horizontal="center"/>
    </xf>
  </cellXfs>
  <cellStyles count="7">
    <cellStyle name="Įprastas" xfId="0" builtinId="0"/>
    <cellStyle name="Normal_biudz uz 2001 atskaitomybe3" xfId="6"/>
    <cellStyle name="Normal_CF_ataskaitos_prie_mokejimo_tvarkos_040115" xfId="1"/>
    <cellStyle name="Normal_kontingento formos sav" xfId="3"/>
    <cellStyle name="Normal_Sheet1" xfId="4"/>
    <cellStyle name="Normal_TRECFORMantras2001333" xfId="2"/>
    <cellStyle name="Paprastas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5"/>
  <sheetViews>
    <sheetView showRuler="0" topLeftCell="A4" zoomScaleNormal="100" workbookViewId="0">
      <selection activeCell="G27" sqref="G27:G28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3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3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3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3"/>
      <c r="N4" s="134"/>
      <c r="O4" s="134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3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A6" s="495" t="s">
        <v>237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133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501" t="s">
        <v>6</v>
      </c>
      <c r="B7" s="502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13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1"/>
      <c r="B8" s="132"/>
      <c r="C8" s="132"/>
      <c r="D8" s="132"/>
      <c r="E8" s="132"/>
      <c r="F8" s="132"/>
      <c r="G8" s="503" t="s">
        <v>7</v>
      </c>
      <c r="H8" s="503"/>
      <c r="I8" s="503"/>
      <c r="J8" s="503"/>
      <c r="K8" s="503"/>
      <c r="L8" s="132"/>
      <c r="M8" s="13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504" t="s">
        <v>8</v>
      </c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13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505" t="s">
        <v>9</v>
      </c>
      <c r="H10" s="505"/>
      <c r="I10" s="505"/>
      <c r="J10" s="505"/>
      <c r="K10" s="505"/>
      <c r="M10" s="13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506" t="s">
        <v>10</v>
      </c>
      <c r="H11" s="506"/>
      <c r="I11" s="506"/>
      <c r="J11" s="506"/>
      <c r="K11" s="50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504" t="s">
        <v>11</v>
      </c>
      <c r="C13" s="504"/>
      <c r="D13" s="504"/>
      <c r="E13" s="504"/>
      <c r="F13" s="504"/>
      <c r="G13" s="504"/>
      <c r="H13" s="504"/>
      <c r="I13" s="504"/>
      <c r="J13" s="504"/>
      <c r="K13" s="504"/>
      <c r="L13" s="5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505" t="s">
        <v>478</v>
      </c>
      <c r="H15" s="505"/>
      <c r="I15" s="505"/>
      <c r="J15" s="505"/>
      <c r="K15" s="505"/>
    </row>
    <row r="16" spans="1:36" ht="11.25" customHeight="1">
      <c r="G16" s="507" t="s">
        <v>12</v>
      </c>
      <c r="H16" s="507"/>
      <c r="I16" s="507"/>
      <c r="J16" s="507"/>
      <c r="K16" s="507"/>
    </row>
    <row r="17" spans="1:17" ht="15" customHeight="1">
      <c r="B17"/>
      <c r="C17"/>
      <c r="D17"/>
      <c r="E17" s="508" t="s">
        <v>13</v>
      </c>
      <c r="F17" s="508"/>
      <c r="G17" s="508"/>
      <c r="H17" s="508"/>
      <c r="I17" s="508"/>
      <c r="J17" s="508"/>
      <c r="K17" s="508"/>
      <c r="L17"/>
    </row>
    <row r="18" spans="1:17" ht="12" customHeight="1">
      <c r="A18" s="497" t="s">
        <v>14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135"/>
    </row>
    <row r="19" spans="1:17" ht="12" customHeight="1">
      <c r="F19" s="1"/>
      <c r="J19" s="11"/>
      <c r="K19" s="12"/>
      <c r="L19" s="13" t="s">
        <v>15</v>
      </c>
      <c r="M19" s="135"/>
    </row>
    <row r="20" spans="1:17" ht="11.25" customHeight="1">
      <c r="F20" s="1"/>
      <c r="J20" s="14" t="s">
        <v>16</v>
      </c>
      <c r="K20" s="7"/>
      <c r="L20" s="15"/>
      <c r="M20" s="135"/>
    </row>
    <row r="21" spans="1:17" ht="12" customHeight="1">
      <c r="E21" s="6"/>
      <c r="F21" s="16"/>
      <c r="I21" s="17"/>
      <c r="J21" s="17"/>
      <c r="K21" s="18" t="s">
        <v>17</v>
      </c>
      <c r="L21" s="15"/>
      <c r="M21" s="135"/>
    </row>
    <row r="22" spans="1:17" ht="12.75" customHeight="1">
      <c r="C22" s="498" t="s">
        <v>18</v>
      </c>
      <c r="D22" s="499"/>
      <c r="E22" s="499"/>
      <c r="F22" s="499"/>
      <c r="G22" s="499"/>
      <c r="H22" s="499"/>
      <c r="I22" s="499"/>
      <c r="K22" s="18" t="s">
        <v>19</v>
      </c>
      <c r="L22" s="19" t="s">
        <v>20</v>
      </c>
      <c r="M22" s="135"/>
    </row>
    <row r="23" spans="1:17" ht="12" customHeight="1">
      <c r="F23" s="1"/>
      <c r="G23" s="16" t="s">
        <v>21</v>
      </c>
      <c r="H23" s="20"/>
      <c r="J23" s="130" t="s">
        <v>22</v>
      </c>
      <c r="K23" s="21" t="s">
        <v>23</v>
      </c>
      <c r="L23" s="15"/>
      <c r="M23" s="135"/>
    </row>
    <row r="24" spans="1:17" ht="12.75" customHeight="1">
      <c r="F24" s="1"/>
      <c r="G24" s="22" t="s">
        <v>24</v>
      </c>
      <c r="H24" s="23"/>
      <c r="I24" s="24"/>
      <c r="J24" s="25"/>
      <c r="K24" s="15"/>
      <c r="L24" s="15"/>
      <c r="M24" s="135"/>
    </row>
    <row r="25" spans="1:17" ht="13.5" customHeight="1">
      <c r="F25" s="1"/>
      <c r="G25" s="500" t="s">
        <v>25</v>
      </c>
      <c r="H25" s="500"/>
      <c r="I25" s="141" t="s">
        <v>26</v>
      </c>
      <c r="J25" s="142" t="s">
        <v>27</v>
      </c>
      <c r="K25" s="143" t="s">
        <v>28</v>
      </c>
      <c r="L25" s="143" t="s">
        <v>28</v>
      </c>
      <c r="M25" s="135"/>
    </row>
    <row r="26" spans="1:17" ht="14.25" customHeight="1">
      <c r="A26" s="26"/>
      <c r="B26" s="26"/>
      <c r="C26" s="26"/>
      <c r="D26" s="26"/>
      <c r="E26" s="26"/>
      <c r="F26" s="27"/>
      <c r="G26" s="28"/>
      <c r="I26" s="28"/>
      <c r="J26" s="28"/>
      <c r="K26" s="29"/>
      <c r="L26" s="30" t="s">
        <v>29</v>
      </c>
      <c r="M26" s="136"/>
    </row>
    <row r="27" spans="1:17" ht="24" customHeight="1">
      <c r="A27" s="481" t="s">
        <v>30</v>
      </c>
      <c r="B27" s="482"/>
      <c r="C27" s="482"/>
      <c r="D27" s="482"/>
      <c r="E27" s="482"/>
      <c r="F27" s="482"/>
      <c r="G27" s="485" t="s">
        <v>31</v>
      </c>
      <c r="H27" s="487" t="s">
        <v>32</v>
      </c>
      <c r="I27" s="489" t="s">
        <v>33</v>
      </c>
      <c r="J27" s="490"/>
      <c r="K27" s="491" t="s">
        <v>34</v>
      </c>
      <c r="L27" s="493" t="s">
        <v>35</v>
      </c>
      <c r="M27" s="136"/>
    </row>
    <row r="28" spans="1:17" ht="46.5" customHeight="1">
      <c r="A28" s="483"/>
      <c r="B28" s="484"/>
      <c r="C28" s="484"/>
      <c r="D28" s="484"/>
      <c r="E28" s="484"/>
      <c r="F28" s="484"/>
      <c r="G28" s="486"/>
      <c r="H28" s="488"/>
      <c r="I28" s="31" t="s">
        <v>36</v>
      </c>
      <c r="J28" s="32" t="s">
        <v>37</v>
      </c>
      <c r="K28" s="492"/>
      <c r="L28" s="494"/>
    </row>
    <row r="29" spans="1:17" ht="11.25" customHeight="1">
      <c r="A29" s="475" t="s">
        <v>23</v>
      </c>
      <c r="B29" s="476"/>
      <c r="C29" s="476"/>
      <c r="D29" s="476"/>
      <c r="E29" s="476"/>
      <c r="F29" s="477"/>
      <c r="G29" s="33">
        <v>2</v>
      </c>
      <c r="H29" s="34">
        <v>3</v>
      </c>
      <c r="I29" s="35" t="s">
        <v>38</v>
      </c>
      <c r="J29" s="36" t="s">
        <v>39</v>
      </c>
      <c r="K29" s="37">
        <v>6</v>
      </c>
      <c r="L29" s="37">
        <v>7</v>
      </c>
    </row>
    <row r="30" spans="1:17" s="119" customFormat="1" ht="14.25" customHeight="1">
      <c r="A30" s="38">
        <v>2</v>
      </c>
      <c r="B30" s="38"/>
      <c r="C30" s="39"/>
      <c r="D30" s="40"/>
      <c r="E30" s="38"/>
      <c r="F30" s="41"/>
      <c r="G30" s="40" t="s">
        <v>40</v>
      </c>
      <c r="H30" s="42">
        <v>1</v>
      </c>
      <c r="I30" s="43">
        <f>SUM(I31+I42+I61+I82+I89+I109+I131+I150+I160)</f>
        <v>365413</v>
      </c>
      <c r="J30" s="43">
        <f>SUM(J31+J42+J61+J82+J89+J109+J131+J150+J160)</f>
        <v>365413</v>
      </c>
      <c r="K30" s="44">
        <f>SUM(K31+K42+K61+K82+K89+K109+K131+K150+K160)</f>
        <v>364735.55</v>
      </c>
      <c r="L30" s="43">
        <f>SUM(L31+L42+L61+L82+L89+L109+L131+L150+L160)</f>
        <v>364735.55</v>
      </c>
    </row>
    <row r="31" spans="1:17" ht="16.5" customHeight="1">
      <c r="A31" s="38">
        <v>2</v>
      </c>
      <c r="B31" s="45">
        <v>1</v>
      </c>
      <c r="C31" s="46"/>
      <c r="D31" s="47"/>
      <c r="E31" s="48"/>
      <c r="F31" s="49"/>
      <c r="G31" s="50" t="s">
        <v>41</v>
      </c>
      <c r="H31" s="42">
        <v>2</v>
      </c>
      <c r="I31" s="43">
        <f>SUM(I32+I38)</f>
        <v>318913</v>
      </c>
      <c r="J31" s="43">
        <f>SUM(J32+J38)</f>
        <v>318913</v>
      </c>
      <c r="K31" s="51">
        <f>SUM(K32+K38)</f>
        <v>318913</v>
      </c>
      <c r="L31" s="52">
        <f>SUM(L32+L38)</f>
        <v>318913</v>
      </c>
    </row>
    <row r="32" spans="1:17" ht="14.25" hidden="1" customHeight="1" collapsed="1">
      <c r="A32" s="53">
        <v>2</v>
      </c>
      <c r="B32" s="53">
        <v>1</v>
      </c>
      <c r="C32" s="54">
        <v>1</v>
      </c>
      <c r="D32" s="55"/>
      <c r="E32" s="53"/>
      <c r="F32" s="56"/>
      <c r="G32" s="55" t="s">
        <v>42</v>
      </c>
      <c r="H32" s="42">
        <v>3</v>
      </c>
      <c r="I32" s="43">
        <f>SUM(I33)</f>
        <v>314170</v>
      </c>
      <c r="J32" s="43">
        <f>SUM(J33)</f>
        <v>314170</v>
      </c>
      <c r="K32" s="44">
        <f>SUM(K33)</f>
        <v>314170</v>
      </c>
      <c r="L32" s="43">
        <f>SUM(L33)</f>
        <v>314170</v>
      </c>
      <c r="Q32" s="137"/>
    </row>
    <row r="33" spans="1:19" ht="13.5" hidden="1" customHeight="1" collapsed="1">
      <c r="A33" s="57">
        <v>2</v>
      </c>
      <c r="B33" s="53">
        <v>1</v>
      </c>
      <c r="C33" s="54">
        <v>1</v>
      </c>
      <c r="D33" s="55">
        <v>1</v>
      </c>
      <c r="E33" s="53"/>
      <c r="F33" s="56"/>
      <c r="G33" s="55" t="s">
        <v>42</v>
      </c>
      <c r="H33" s="42">
        <v>4</v>
      </c>
      <c r="I33" s="43">
        <f>SUM(I34+I36)</f>
        <v>314170</v>
      </c>
      <c r="J33" s="43">
        <f t="shared" ref="J33:L34" si="0">SUM(J34)</f>
        <v>314170</v>
      </c>
      <c r="K33" s="43">
        <f t="shared" si="0"/>
        <v>314170</v>
      </c>
      <c r="L33" s="43">
        <f t="shared" si="0"/>
        <v>314170</v>
      </c>
      <c r="Q33" s="137"/>
      <c r="R33" s="137"/>
    </row>
    <row r="34" spans="1:19" ht="14.25" hidden="1" customHeight="1" collapsed="1">
      <c r="A34" s="57">
        <v>2</v>
      </c>
      <c r="B34" s="53">
        <v>1</v>
      </c>
      <c r="C34" s="54">
        <v>1</v>
      </c>
      <c r="D34" s="55">
        <v>1</v>
      </c>
      <c r="E34" s="53">
        <v>1</v>
      </c>
      <c r="F34" s="56"/>
      <c r="G34" s="55" t="s">
        <v>43</v>
      </c>
      <c r="H34" s="42">
        <v>5</v>
      </c>
      <c r="I34" s="44">
        <f>SUM(I35)</f>
        <v>314170</v>
      </c>
      <c r="J34" s="44">
        <f t="shared" si="0"/>
        <v>314170</v>
      </c>
      <c r="K34" s="44">
        <f t="shared" si="0"/>
        <v>314170</v>
      </c>
      <c r="L34" s="44">
        <f t="shared" si="0"/>
        <v>314170</v>
      </c>
      <c r="Q34" s="137"/>
      <c r="R34" s="137"/>
    </row>
    <row r="35" spans="1:19" ht="14.25" customHeight="1">
      <c r="A35" s="57">
        <v>2</v>
      </c>
      <c r="B35" s="53">
        <v>1</v>
      </c>
      <c r="C35" s="54">
        <v>1</v>
      </c>
      <c r="D35" s="55">
        <v>1</v>
      </c>
      <c r="E35" s="53">
        <v>1</v>
      </c>
      <c r="F35" s="56">
        <v>1</v>
      </c>
      <c r="G35" s="55" t="s">
        <v>43</v>
      </c>
      <c r="H35" s="42">
        <v>6</v>
      </c>
      <c r="I35" s="58">
        <v>314170</v>
      </c>
      <c r="J35" s="59">
        <v>314170</v>
      </c>
      <c r="K35" s="59">
        <v>314170</v>
      </c>
      <c r="L35" s="59">
        <v>314170</v>
      </c>
      <c r="Q35" s="137"/>
      <c r="R35" s="137"/>
    </row>
    <row r="36" spans="1:19" ht="12.75" hidden="1" customHeight="1" collapsed="1">
      <c r="A36" s="57">
        <v>2</v>
      </c>
      <c r="B36" s="53">
        <v>1</v>
      </c>
      <c r="C36" s="54">
        <v>1</v>
      </c>
      <c r="D36" s="55">
        <v>1</v>
      </c>
      <c r="E36" s="53">
        <v>2</v>
      </c>
      <c r="F36" s="56"/>
      <c r="G36" s="55" t="s">
        <v>44</v>
      </c>
      <c r="H36" s="42">
        <v>7</v>
      </c>
      <c r="I36" s="44">
        <f>I37</f>
        <v>0</v>
      </c>
      <c r="J36" s="44">
        <f>J37</f>
        <v>0</v>
      </c>
      <c r="K36" s="44">
        <f>K37</f>
        <v>0</v>
      </c>
      <c r="L36" s="44">
        <f>L37</f>
        <v>0</v>
      </c>
      <c r="Q36" s="137"/>
      <c r="R36" s="137"/>
    </row>
    <row r="37" spans="1:19" ht="12.75" hidden="1" customHeight="1" collapsed="1">
      <c r="A37" s="57">
        <v>2</v>
      </c>
      <c r="B37" s="53">
        <v>1</v>
      </c>
      <c r="C37" s="54">
        <v>1</v>
      </c>
      <c r="D37" s="55">
        <v>1</v>
      </c>
      <c r="E37" s="53">
        <v>2</v>
      </c>
      <c r="F37" s="56">
        <v>1</v>
      </c>
      <c r="G37" s="55" t="s">
        <v>44</v>
      </c>
      <c r="H37" s="42">
        <v>8</v>
      </c>
      <c r="I37" s="59">
        <v>0</v>
      </c>
      <c r="J37" s="60">
        <v>0</v>
      </c>
      <c r="K37" s="59">
        <v>0</v>
      </c>
      <c r="L37" s="60">
        <v>0</v>
      </c>
      <c r="Q37" s="137"/>
      <c r="R37" s="137"/>
    </row>
    <row r="38" spans="1:19" ht="13.5" hidden="1" customHeight="1" collapsed="1">
      <c r="A38" s="57">
        <v>2</v>
      </c>
      <c r="B38" s="53">
        <v>1</v>
      </c>
      <c r="C38" s="54">
        <v>2</v>
      </c>
      <c r="D38" s="55"/>
      <c r="E38" s="53"/>
      <c r="F38" s="56"/>
      <c r="G38" s="55" t="s">
        <v>45</v>
      </c>
      <c r="H38" s="42">
        <v>9</v>
      </c>
      <c r="I38" s="44">
        <f t="shared" ref="I38:L40" si="1">I39</f>
        <v>4743</v>
      </c>
      <c r="J38" s="43">
        <f t="shared" si="1"/>
        <v>4743</v>
      </c>
      <c r="K38" s="44">
        <f t="shared" si="1"/>
        <v>4743</v>
      </c>
      <c r="L38" s="43">
        <f t="shared" si="1"/>
        <v>4743</v>
      </c>
      <c r="Q38" s="137"/>
      <c r="R38" s="137"/>
    </row>
    <row r="39" spans="1:19" ht="15.75" hidden="1" customHeight="1" collapsed="1">
      <c r="A39" s="57">
        <v>2</v>
      </c>
      <c r="B39" s="53">
        <v>1</v>
      </c>
      <c r="C39" s="54">
        <v>2</v>
      </c>
      <c r="D39" s="55">
        <v>1</v>
      </c>
      <c r="E39" s="53"/>
      <c r="F39" s="56"/>
      <c r="G39" s="55" t="s">
        <v>45</v>
      </c>
      <c r="H39" s="42">
        <v>10</v>
      </c>
      <c r="I39" s="44">
        <f t="shared" si="1"/>
        <v>4743</v>
      </c>
      <c r="J39" s="43">
        <f t="shared" si="1"/>
        <v>4743</v>
      </c>
      <c r="K39" s="43">
        <f t="shared" si="1"/>
        <v>4743</v>
      </c>
      <c r="L39" s="43">
        <f t="shared" si="1"/>
        <v>4743</v>
      </c>
      <c r="Q39" s="137"/>
    </row>
    <row r="40" spans="1:19" ht="13.5" hidden="1" customHeight="1" collapsed="1">
      <c r="A40" s="57">
        <v>2</v>
      </c>
      <c r="B40" s="53">
        <v>1</v>
      </c>
      <c r="C40" s="54">
        <v>2</v>
      </c>
      <c r="D40" s="55">
        <v>1</v>
      </c>
      <c r="E40" s="53">
        <v>1</v>
      </c>
      <c r="F40" s="56"/>
      <c r="G40" s="55" t="s">
        <v>45</v>
      </c>
      <c r="H40" s="42">
        <v>11</v>
      </c>
      <c r="I40" s="43">
        <f t="shared" si="1"/>
        <v>4743</v>
      </c>
      <c r="J40" s="43">
        <f t="shared" si="1"/>
        <v>4743</v>
      </c>
      <c r="K40" s="43">
        <f t="shared" si="1"/>
        <v>4743</v>
      </c>
      <c r="L40" s="43">
        <f t="shared" si="1"/>
        <v>4743</v>
      </c>
      <c r="Q40" s="137"/>
      <c r="R40" s="137"/>
    </row>
    <row r="41" spans="1:19" ht="14.25" customHeight="1">
      <c r="A41" s="57">
        <v>2</v>
      </c>
      <c r="B41" s="53">
        <v>1</v>
      </c>
      <c r="C41" s="54">
        <v>2</v>
      </c>
      <c r="D41" s="55">
        <v>1</v>
      </c>
      <c r="E41" s="53">
        <v>1</v>
      </c>
      <c r="F41" s="56">
        <v>1</v>
      </c>
      <c r="G41" s="55" t="s">
        <v>45</v>
      </c>
      <c r="H41" s="42">
        <v>12</v>
      </c>
      <c r="I41" s="60">
        <v>4743</v>
      </c>
      <c r="J41" s="59">
        <v>4743</v>
      </c>
      <c r="K41" s="59">
        <v>4743</v>
      </c>
      <c r="L41" s="59">
        <v>4743</v>
      </c>
      <c r="Q41" s="137"/>
      <c r="R41" s="137"/>
    </row>
    <row r="42" spans="1:19" ht="26.25" customHeight="1">
      <c r="A42" s="61">
        <v>2</v>
      </c>
      <c r="B42" s="62">
        <v>2</v>
      </c>
      <c r="C42" s="46"/>
      <c r="D42" s="47"/>
      <c r="E42" s="48"/>
      <c r="F42" s="49"/>
      <c r="G42" s="50" t="s">
        <v>46</v>
      </c>
      <c r="H42" s="42">
        <v>13</v>
      </c>
      <c r="I42" s="63">
        <f t="shared" ref="I42:L44" si="2">I43</f>
        <v>40600</v>
      </c>
      <c r="J42" s="64">
        <f t="shared" si="2"/>
        <v>40600</v>
      </c>
      <c r="K42" s="63">
        <f t="shared" si="2"/>
        <v>39922.550000000003</v>
      </c>
      <c r="L42" s="63">
        <f t="shared" si="2"/>
        <v>39922.550000000003</v>
      </c>
    </row>
    <row r="43" spans="1:19" ht="27" hidden="1" customHeight="1" collapsed="1">
      <c r="A43" s="57">
        <v>2</v>
      </c>
      <c r="B43" s="53">
        <v>2</v>
      </c>
      <c r="C43" s="54">
        <v>1</v>
      </c>
      <c r="D43" s="55"/>
      <c r="E43" s="53"/>
      <c r="F43" s="56"/>
      <c r="G43" s="47" t="s">
        <v>46</v>
      </c>
      <c r="H43" s="42">
        <v>14</v>
      </c>
      <c r="I43" s="43">
        <f t="shared" si="2"/>
        <v>40600</v>
      </c>
      <c r="J43" s="44">
        <f t="shared" si="2"/>
        <v>40600</v>
      </c>
      <c r="K43" s="43">
        <f t="shared" si="2"/>
        <v>39922.550000000003</v>
      </c>
      <c r="L43" s="44">
        <f t="shared" si="2"/>
        <v>39922.550000000003</v>
      </c>
      <c r="Q43" s="137"/>
      <c r="S43" s="137"/>
    </row>
    <row r="44" spans="1:19" ht="15.75" hidden="1" customHeight="1" collapsed="1">
      <c r="A44" s="57">
        <v>2</v>
      </c>
      <c r="B44" s="53">
        <v>2</v>
      </c>
      <c r="C44" s="54">
        <v>1</v>
      </c>
      <c r="D44" s="55">
        <v>1</v>
      </c>
      <c r="E44" s="53"/>
      <c r="F44" s="56"/>
      <c r="G44" s="47" t="s">
        <v>46</v>
      </c>
      <c r="H44" s="42">
        <v>15</v>
      </c>
      <c r="I44" s="43">
        <f t="shared" si="2"/>
        <v>40600</v>
      </c>
      <c r="J44" s="44">
        <f t="shared" si="2"/>
        <v>40600</v>
      </c>
      <c r="K44" s="52">
        <f t="shared" si="2"/>
        <v>39922.550000000003</v>
      </c>
      <c r="L44" s="52">
        <f t="shared" si="2"/>
        <v>39922.550000000003</v>
      </c>
      <c r="Q44" s="137"/>
      <c r="R44" s="137"/>
    </row>
    <row r="45" spans="1:19" ht="24.75" hidden="1" customHeight="1" collapsed="1">
      <c r="A45" s="65">
        <v>2</v>
      </c>
      <c r="B45" s="66">
        <v>2</v>
      </c>
      <c r="C45" s="67">
        <v>1</v>
      </c>
      <c r="D45" s="68">
        <v>1</v>
      </c>
      <c r="E45" s="66">
        <v>1</v>
      </c>
      <c r="F45" s="69"/>
      <c r="G45" s="47" t="s">
        <v>46</v>
      </c>
      <c r="H45" s="42">
        <v>16</v>
      </c>
      <c r="I45" s="70">
        <f>SUM(I46:I60)</f>
        <v>40600</v>
      </c>
      <c r="J45" s="70">
        <f>SUM(J46:J60)</f>
        <v>40600</v>
      </c>
      <c r="K45" s="71">
        <f>SUM(K46:K60)</f>
        <v>39922.550000000003</v>
      </c>
      <c r="L45" s="71">
        <f>SUM(L46:L60)</f>
        <v>39922.550000000003</v>
      </c>
      <c r="Q45" s="137"/>
      <c r="R45" s="137"/>
    </row>
    <row r="46" spans="1:19" ht="15.75" customHeight="1">
      <c r="A46" s="57">
        <v>2</v>
      </c>
      <c r="B46" s="53">
        <v>2</v>
      </c>
      <c r="C46" s="54">
        <v>1</v>
      </c>
      <c r="D46" s="55">
        <v>1</v>
      </c>
      <c r="E46" s="53">
        <v>1</v>
      </c>
      <c r="F46" s="72">
        <v>1</v>
      </c>
      <c r="G46" s="55" t="s">
        <v>47</v>
      </c>
      <c r="H46" s="42">
        <v>17</v>
      </c>
      <c r="I46" s="59">
        <v>3600</v>
      </c>
      <c r="J46" s="59">
        <v>3600</v>
      </c>
      <c r="K46" s="59">
        <v>3239.49</v>
      </c>
      <c r="L46" s="59">
        <v>3239.49</v>
      </c>
      <c r="Q46" s="137"/>
      <c r="R46" s="137"/>
    </row>
    <row r="47" spans="1:19" ht="26.25" hidden="1" customHeight="1" collapsed="1">
      <c r="A47" s="57">
        <v>2</v>
      </c>
      <c r="B47" s="53">
        <v>2</v>
      </c>
      <c r="C47" s="54">
        <v>1</v>
      </c>
      <c r="D47" s="55">
        <v>1</v>
      </c>
      <c r="E47" s="53">
        <v>1</v>
      </c>
      <c r="F47" s="56">
        <v>2</v>
      </c>
      <c r="G47" s="55" t="s">
        <v>48</v>
      </c>
      <c r="H47" s="42">
        <v>18</v>
      </c>
      <c r="I47" s="59">
        <v>0</v>
      </c>
      <c r="J47" s="59">
        <v>0</v>
      </c>
      <c r="K47" s="59">
        <v>0</v>
      </c>
      <c r="L47" s="59">
        <v>0</v>
      </c>
      <c r="Q47" s="137"/>
      <c r="R47" s="137"/>
    </row>
    <row r="48" spans="1:19" ht="26.25" customHeight="1">
      <c r="A48" s="57">
        <v>2</v>
      </c>
      <c r="B48" s="53">
        <v>2</v>
      </c>
      <c r="C48" s="54">
        <v>1</v>
      </c>
      <c r="D48" s="55">
        <v>1</v>
      </c>
      <c r="E48" s="53">
        <v>1</v>
      </c>
      <c r="F48" s="56">
        <v>5</v>
      </c>
      <c r="G48" s="55" t="s">
        <v>49</v>
      </c>
      <c r="H48" s="42">
        <v>19</v>
      </c>
      <c r="I48" s="59">
        <v>1000</v>
      </c>
      <c r="J48" s="59">
        <v>1000</v>
      </c>
      <c r="K48" s="59">
        <v>1000</v>
      </c>
      <c r="L48" s="59">
        <v>1000</v>
      </c>
      <c r="Q48" s="137"/>
      <c r="R48" s="137"/>
    </row>
    <row r="49" spans="1:19" ht="27" customHeight="1">
      <c r="A49" s="57">
        <v>2</v>
      </c>
      <c r="B49" s="53">
        <v>2</v>
      </c>
      <c r="C49" s="54">
        <v>1</v>
      </c>
      <c r="D49" s="55">
        <v>1</v>
      </c>
      <c r="E49" s="53">
        <v>1</v>
      </c>
      <c r="F49" s="56">
        <v>6</v>
      </c>
      <c r="G49" s="55" t="s">
        <v>50</v>
      </c>
      <c r="H49" s="42">
        <v>20</v>
      </c>
      <c r="I49" s="59">
        <v>6450</v>
      </c>
      <c r="J49" s="59">
        <v>6450</v>
      </c>
      <c r="K49" s="59">
        <v>6250.97</v>
      </c>
      <c r="L49" s="59">
        <v>6250.97</v>
      </c>
      <c r="Q49" s="137"/>
      <c r="R49" s="137"/>
    </row>
    <row r="50" spans="1:19" ht="26.25" hidden="1" customHeight="1" collapsed="1">
      <c r="A50" s="73">
        <v>2</v>
      </c>
      <c r="B50" s="48">
        <v>2</v>
      </c>
      <c r="C50" s="46">
        <v>1</v>
      </c>
      <c r="D50" s="47">
        <v>1</v>
      </c>
      <c r="E50" s="48">
        <v>1</v>
      </c>
      <c r="F50" s="49">
        <v>7</v>
      </c>
      <c r="G50" s="47" t="s">
        <v>51</v>
      </c>
      <c r="H50" s="42">
        <v>21</v>
      </c>
      <c r="I50" s="59">
        <v>0</v>
      </c>
      <c r="J50" s="59">
        <v>0</v>
      </c>
      <c r="K50" s="59">
        <v>0</v>
      </c>
      <c r="L50" s="59">
        <v>0</v>
      </c>
      <c r="Q50" s="137"/>
      <c r="R50" s="137"/>
    </row>
    <row r="51" spans="1:19" ht="15" customHeight="1">
      <c r="A51" s="57">
        <v>2</v>
      </c>
      <c r="B51" s="53">
        <v>2</v>
      </c>
      <c r="C51" s="54">
        <v>1</v>
      </c>
      <c r="D51" s="55">
        <v>1</v>
      </c>
      <c r="E51" s="53">
        <v>1</v>
      </c>
      <c r="F51" s="56">
        <v>11</v>
      </c>
      <c r="G51" s="55" t="s">
        <v>52</v>
      </c>
      <c r="H51" s="42">
        <v>22</v>
      </c>
      <c r="I51" s="60">
        <v>410</v>
      </c>
      <c r="J51" s="59">
        <v>410</v>
      </c>
      <c r="K51" s="59">
        <v>410</v>
      </c>
      <c r="L51" s="59">
        <v>410</v>
      </c>
      <c r="Q51" s="137"/>
      <c r="R51" s="137"/>
    </row>
    <row r="52" spans="1:19" ht="15.75" hidden="1" customHeight="1" collapsed="1">
      <c r="A52" s="65">
        <v>2</v>
      </c>
      <c r="B52" s="74">
        <v>2</v>
      </c>
      <c r="C52" s="75">
        <v>1</v>
      </c>
      <c r="D52" s="75">
        <v>1</v>
      </c>
      <c r="E52" s="75">
        <v>1</v>
      </c>
      <c r="F52" s="76">
        <v>12</v>
      </c>
      <c r="G52" s="77" t="s">
        <v>53</v>
      </c>
      <c r="H52" s="42">
        <v>23</v>
      </c>
      <c r="I52" s="78">
        <v>0</v>
      </c>
      <c r="J52" s="59">
        <v>0</v>
      </c>
      <c r="K52" s="59">
        <v>0</v>
      </c>
      <c r="L52" s="59">
        <v>0</v>
      </c>
      <c r="Q52" s="137"/>
      <c r="R52" s="137"/>
    </row>
    <row r="53" spans="1:19" ht="25.5" hidden="1" customHeight="1" collapsed="1">
      <c r="A53" s="57">
        <v>2</v>
      </c>
      <c r="B53" s="53">
        <v>2</v>
      </c>
      <c r="C53" s="54">
        <v>1</v>
      </c>
      <c r="D53" s="54">
        <v>1</v>
      </c>
      <c r="E53" s="54">
        <v>1</v>
      </c>
      <c r="F53" s="56">
        <v>14</v>
      </c>
      <c r="G53" s="79" t="s">
        <v>54</v>
      </c>
      <c r="H53" s="42">
        <v>24</v>
      </c>
      <c r="I53" s="60">
        <v>0</v>
      </c>
      <c r="J53" s="60">
        <v>0</v>
      </c>
      <c r="K53" s="60">
        <v>0</v>
      </c>
      <c r="L53" s="60">
        <v>0</v>
      </c>
      <c r="Q53" s="137"/>
      <c r="R53" s="137"/>
    </row>
    <row r="54" spans="1:19" ht="27.75" customHeight="1">
      <c r="A54" s="57">
        <v>2</v>
      </c>
      <c r="B54" s="53">
        <v>2</v>
      </c>
      <c r="C54" s="54">
        <v>1</v>
      </c>
      <c r="D54" s="54">
        <v>1</v>
      </c>
      <c r="E54" s="54">
        <v>1</v>
      </c>
      <c r="F54" s="56">
        <v>15</v>
      </c>
      <c r="G54" s="55" t="s">
        <v>55</v>
      </c>
      <c r="H54" s="42">
        <v>25</v>
      </c>
      <c r="I54" s="60">
        <v>400</v>
      </c>
      <c r="J54" s="59">
        <v>400</v>
      </c>
      <c r="K54" s="59">
        <v>400</v>
      </c>
      <c r="L54" s="59">
        <v>400</v>
      </c>
      <c r="Q54" s="137"/>
      <c r="R54" s="137"/>
    </row>
    <row r="55" spans="1:19" ht="15.75" customHeight="1">
      <c r="A55" s="57">
        <v>2</v>
      </c>
      <c r="B55" s="53">
        <v>2</v>
      </c>
      <c r="C55" s="54">
        <v>1</v>
      </c>
      <c r="D55" s="54">
        <v>1</v>
      </c>
      <c r="E55" s="54">
        <v>1</v>
      </c>
      <c r="F55" s="56">
        <v>16</v>
      </c>
      <c r="G55" s="55" t="s">
        <v>56</v>
      </c>
      <c r="H55" s="42">
        <v>26</v>
      </c>
      <c r="I55" s="60">
        <v>480</v>
      </c>
      <c r="J55" s="59">
        <v>480</v>
      </c>
      <c r="K55" s="59">
        <v>480</v>
      </c>
      <c r="L55" s="59">
        <v>480</v>
      </c>
      <c r="Q55" s="137"/>
      <c r="R55" s="137"/>
    </row>
    <row r="56" spans="1:19" ht="27.75" hidden="1" customHeight="1" collapsed="1">
      <c r="A56" s="57">
        <v>2</v>
      </c>
      <c r="B56" s="53">
        <v>2</v>
      </c>
      <c r="C56" s="54">
        <v>1</v>
      </c>
      <c r="D56" s="54">
        <v>1</v>
      </c>
      <c r="E56" s="54">
        <v>1</v>
      </c>
      <c r="F56" s="56">
        <v>17</v>
      </c>
      <c r="G56" s="55" t="s">
        <v>57</v>
      </c>
      <c r="H56" s="42">
        <v>27</v>
      </c>
      <c r="I56" s="60">
        <v>0</v>
      </c>
      <c r="J56" s="60">
        <v>0</v>
      </c>
      <c r="K56" s="60">
        <v>0</v>
      </c>
      <c r="L56" s="60">
        <v>0</v>
      </c>
      <c r="Q56" s="137"/>
      <c r="R56" s="137"/>
    </row>
    <row r="57" spans="1:19" ht="14.25" customHeight="1">
      <c r="A57" s="57">
        <v>2</v>
      </c>
      <c r="B57" s="53">
        <v>2</v>
      </c>
      <c r="C57" s="54">
        <v>1</v>
      </c>
      <c r="D57" s="54">
        <v>1</v>
      </c>
      <c r="E57" s="54">
        <v>1</v>
      </c>
      <c r="F57" s="56">
        <v>20</v>
      </c>
      <c r="G57" s="55" t="s">
        <v>58</v>
      </c>
      <c r="H57" s="42">
        <v>28</v>
      </c>
      <c r="I57" s="60">
        <v>19000</v>
      </c>
      <c r="J57" s="59">
        <v>19000</v>
      </c>
      <c r="K57" s="59">
        <v>19000</v>
      </c>
      <c r="L57" s="59">
        <v>19000</v>
      </c>
      <c r="Q57" s="137"/>
      <c r="R57" s="137"/>
    </row>
    <row r="58" spans="1:19" ht="27.75" customHeight="1">
      <c r="A58" s="57">
        <v>2</v>
      </c>
      <c r="B58" s="53">
        <v>2</v>
      </c>
      <c r="C58" s="54">
        <v>1</v>
      </c>
      <c r="D58" s="54">
        <v>1</v>
      </c>
      <c r="E58" s="54">
        <v>1</v>
      </c>
      <c r="F58" s="56">
        <v>21</v>
      </c>
      <c r="G58" s="55" t="s">
        <v>59</v>
      </c>
      <c r="H58" s="42">
        <v>29</v>
      </c>
      <c r="I58" s="60">
        <v>1700</v>
      </c>
      <c r="J58" s="59">
        <v>1700</v>
      </c>
      <c r="K58" s="59">
        <v>1700</v>
      </c>
      <c r="L58" s="59">
        <v>1700</v>
      </c>
      <c r="Q58" s="137"/>
      <c r="R58" s="137"/>
    </row>
    <row r="59" spans="1:19" ht="12" hidden="1" customHeight="1" collapsed="1">
      <c r="A59" s="57">
        <v>2</v>
      </c>
      <c r="B59" s="53">
        <v>2</v>
      </c>
      <c r="C59" s="54">
        <v>1</v>
      </c>
      <c r="D59" s="54">
        <v>1</v>
      </c>
      <c r="E59" s="54">
        <v>1</v>
      </c>
      <c r="F59" s="56">
        <v>22</v>
      </c>
      <c r="G59" s="55" t="s">
        <v>60</v>
      </c>
      <c r="H59" s="42">
        <v>30</v>
      </c>
      <c r="I59" s="60">
        <v>0</v>
      </c>
      <c r="J59" s="59">
        <v>0</v>
      </c>
      <c r="K59" s="59">
        <v>0</v>
      </c>
      <c r="L59" s="59">
        <v>0</v>
      </c>
      <c r="Q59" s="137"/>
      <c r="R59" s="137"/>
    </row>
    <row r="60" spans="1:19" ht="15" customHeight="1">
      <c r="A60" s="57">
        <v>2</v>
      </c>
      <c r="B60" s="53">
        <v>2</v>
      </c>
      <c r="C60" s="54">
        <v>1</v>
      </c>
      <c r="D60" s="54">
        <v>1</v>
      </c>
      <c r="E60" s="54">
        <v>1</v>
      </c>
      <c r="F60" s="56">
        <v>30</v>
      </c>
      <c r="G60" s="55" t="s">
        <v>61</v>
      </c>
      <c r="H60" s="42">
        <v>31</v>
      </c>
      <c r="I60" s="60">
        <v>7560</v>
      </c>
      <c r="J60" s="59">
        <v>7560</v>
      </c>
      <c r="K60" s="59">
        <v>7442.09</v>
      </c>
      <c r="L60" s="59">
        <v>7442.09</v>
      </c>
      <c r="Q60" s="137"/>
      <c r="R60" s="137"/>
    </row>
    <row r="61" spans="1:19" ht="14.25" hidden="1" customHeight="1" collapsed="1">
      <c r="A61" s="80">
        <v>2</v>
      </c>
      <c r="B61" s="81">
        <v>3</v>
      </c>
      <c r="C61" s="45"/>
      <c r="D61" s="46"/>
      <c r="E61" s="46"/>
      <c r="F61" s="49"/>
      <c r="G61" s="82" t="s">
        <v>62</v>
      </c>
      <c r="H61" s="42">
        <v>32</v>
      </c>
      <c r="I61" s="63">
        <f>I62</f>
        <v>0</v>
      </c>
      <c r="J61" s="63">
        <f>J62</f>
        <v>0</v>
      </c>
      <c r="K61" s="63">
        <f>K62</f>
        <v>0</v>
      </c>
      <c r="L61" s="63">
        <f>L62</f>
        <v>0</v>
      </c>
    </row>
    <row r="62" spans="1:19" ht="13.5" hidden="1" customHeight="1" collapsed="1">
      <c r="A62" s="57">
        <v>2</v>
      </c>
      <c r="B62" s="53">
        <v>3</v>
      </c>
      <c r="C62" s="54">
        <v>1</v>
      </c>
      <c r="D62" s="54"/>
      <c r="E62" s="54"/>
      <c r="F62" s="56"/>
      <c r="G62" s="55" t="s">
        <v>63</v>
      </c>
      <c r="H62" s="42">
        <v>33</v>
      </c>
      <c r="I62" s="43">
        <f>SUM(I63+I68+I73)</f>
        <v>0</v>
      </c>
      <c r="J62" s="83">
        <f>SUM(J63+J68+J73)</f>
        <v>0</v>
      </c>
      <c r="K62" s="44">
        <f>SUM(K63+K68+K73)</f>
        <v>0</v>
      </c>
      <c r="L62" s="43">
        <f>SUM(L63+L68+L73)</f>
        <v>0</v>
      </c>
      <c r="Q62" s="137"/>
      <c r="S62" s="137"/>
    </row>
    <row r="63" spans="1:19" ht="15" hidden="1" customHeight="1" collapsed="1">
      <c r="A63" s="57">
        <v>2</v>
      </c>
      <c r="B63" s="53">
        <v>3</v>
      </c>
      <c r="C63" s="54">
        <v>1</v>
      </c>
      <c r="D63" s="54">
        <v>1</v>
      </c>
      <c r="E63" s="54"/>
      <c r="F63" s="56"/>
      <c r="G63" s="55" t="s">
        <v>64</v>
      </c>
      <c r="H63" s="42">
        <v>34</v>
      </c>
      <c r="I63" s="43">
        <f>I64</f>
        <v>0</v>
      </c>
      <c r="J63" s="83">
        <f>J64</f>
        <v>0</v>
      </c>
      <c r="K63" s="44">
        <f>K64</f>
        <v>0</v>
      </c>
      <c r="L63" s="43">
        <f>L64</f>
        <v>0</v>
      </c>
      <c r="Q63" s="137"/>
      <c r="R63" s="137"/>
    </row>
    <row r="64" spans="1:19" ht="13.5" hidden="1" customHeight="1" collapsed="1">
      <c r="A64" s="57">
        <v>2</v>
      </c>
      <c r="B64" s="53">
        <v>3</v>
      </c>
      <c r="C64" s="54">
        <v>1</v>
      </c>
      <c r="D64" s="54">
        <v>1</v>
      </c>
      <c r="E64" s="54">
        <v>1</v>
      </c>
      <c r="F64" s="56"/>
      <c r="G64" s="55" t="s">
        <v>64</v>
      </c>
      <c r="H64" s="42">
        <v>35</v>
      </c>
      <c r="I64" s="43">
        <f>SUM(I65:I67)</f>
        <v>0</v>
      </c>
      <c r="J64" s="83">
        <f>SUM(J65:J67)</f>
        <v>0</v>
      </c>
      <c r="K64" s="44">
        <f>SUM(K65:K67)</f>
        <v>0</v>
      </c>
      <c r="L64" s="43">
        <f>SUM(L65:L67)</f>
        <v>0</v>
      </c>
      <c r="Q64" s="137"/>
      <c r="R64" s="137"/>
    </row>
    <row r="65" spans="1:18" s="138" customFormat="1" ht="25.5" hidden="1" customHeight="1" collapsed="1">
      <c r="A65" s="57">
        <v>2</v>
      </c>
      <c r="B65" s="53">
        <v>3</v>
      </c>
      <c r="C65" s="54">
        <v>1</v>
      </c>
      <c r="D65" s="54">
        <v>1</v>
      </c>
      <c r="E65" s="54">
        <v>1</v>
      </c>
      <c r="F65" s="56">
        <v>1</v>
      </c>
      <c r="G65" s="55" t="s">
        <v>65</v>
      </c>
      <c r="H65" s="42">
        <v>36</v>
      </c>
      <c r="I65" s="60">
        <v>0</v>
      </c>
      <c r="J65" s="60">
        <v>0</v>
      </c>
      <c r="K65" s="60">
        <v>0</v>
      </c>
      <c r="L65" s="60">
        <v>0</v>
      </c>
      <c r="Q65" s="137"/>
      <c r="R65" s="137"/>
    </row>
    <row r="66" spans="1:18" ht="19.5" hidden="1" customHeight="1" collapsed="1">
      <c r="A66" s="57">
        <v>2</v>
      </c>
      <c r="B66" s="48">
        <v>3</v>
      </c>
      <c r="C66" s="46">
        <v>1</v>
      </c>
      <c r="D66" s="46">
        <v>1</v>
      </c>
      <c r="E66" s="46">
        <v>1</v>
      </c>
      <c r="F66" s="49">
        <v>2</v>
      </c>
      <c r="G66" s="47" t="s">
        <v>66</v>
      </c>
      <c r="H66" s="42">
        <v>37</v>
      </c>
      <c r="I66" s="58">
        <v>0</v>
      </c>
      <c r="J66" s="58">
        <v>0</v>
      </c>
      <c r="K66" s="58">
        <v>0</v>
      </c>
      <c r="L66" s="58">
        <v>0</v>
      </c>
      <c r="Q66" s="137"/>
      <c r="R66" s="137"/>
    </row>
    <row r="67" spans="1:18" ht="16.5" hidden="1" customHeight="1" collapsed="1">
      <c r="A67" s="53">
        <v>2</v>
      </c>
      <c r="B67" s="54">
        <v>3</v>
      </c>
      <c r="C67" s="54">
        <v>1</v>
      </c>
      <c r="D67" s="54">
        <v>1</v>
      </c>
      <c r="E67" s="54">
        <v>1</v>
      </c>
      <c r="F67" s="56">
        <v>3</v>
      </c>
      <c r="G67" s="55" t="s">
        <v>67</v>
      </c>
      <c r="H67" s="42">
        <v>38</v>
      </c>
      <c r="I67" s="60">
        <v>0</v>
      </c>
      <c r="J67" s="60">
        <v>0</v>
      </c>
      <c r="K67" s="60">
        <v>0</v>
      </c>
      <c r="L67" s="60">
        <v>0</v>
      </c>
      <c r="Q67" s="137"/>
      <c r="R67" s="137"/>
    </row>
    <row r="68" spans="1:18" ht="29.25" hidden="1" customHeight="1" collapsed="1">
      <c r="A68" s="48">
        <v>2</v>
      </c>
      <c r="B68" s="46">
        <v>3</v>
      </c>
      <c r="C68" s="46">
        <v>1</v>
      </c>
      <c r="D68" s="46">
        <v>2</v>
      </c>
      <c r="E68" s="46"/>
      <c r="F68" s="49"/>
      <c r="G68" s="47" t="s">
        <v>68</v>
      </c>
      <c r="H68" s="42">
        <v>39</v>
      </c>
      <c r="I68" s="63">
        <f>I69</f>
        <v>0</v>
      </c>
      <c r="J68" s="84">
        <f>J69</f>
        <v>0</v>
      </c>
      <c r="K68" s="64">
        <f>K69</f>
        <v>0</v>
      </c>
      <c r="L68" s="64">
        <f>L69</f>
        <v>0</v>
      </c>
      <c r="Q68" s="137"/>
      <c r="R68" s="137"/>
    </row>
    <row r="69" spans="1:18" ht="27" hidden="1" customHeight="1" collapsed="1">
      <c r="A69" s="66">
        <v>2</v>
      </c>
      <c r="B69" s="67">
        <v>3</v>
      </c>
      <c r="C69" s="67">
        <v>1</v>
      </c>
      <c r="D69" s="67">
        <v>2</v>
      </c>
      <c r="E69" s="67">
        <v>1</v>
      </c>
      <c r="F69" s="69"/>
      <c r="G69" s="47" t="s">
        <v>68</v>
      </c>
      <c r="H69" s="42">
        <v>40</v>
      </c>
      <c r="I69" s="52">
        <f>SUM(I70:I72)</f>
        <v>0</v>
      </c>
      <c r="J69" s="85">
        <f>SUM(J70:J72)</f>
        <v>0</v>
      </c>
      <c r="K69" s="51">
        <f>SUM(K70:K72)</f>
        <v>0</v>
      </c>
      <c r="L69" s="44">
        <f>SUM(L70:L72)</f>
        <v>0</v>
      </c>
      <c r="Q69" s="137"/>
      <c r="R69" s="137"/>
    </row>
    <row r="70" spans="1:18" s="138" customFormat="1" ht="27" hidden="1" customHeight="1" collapsed="1">
      <c r="A70" s="53">
        <v>2</v>
      </c>
      <c r="B70" s="54">
        <v>3</v>
      </c>
      <c r="C70" s="54">
        <v>1</v>
      </c>
      <c r="D70" s="54">
        <v>2</v>
      </c>
      <c r="E70" s="54">
        <v>1</v>
      </c>
      <c r="F70" s="56">
        <v>1</v>
      </c>
      <c r="G70" s="57" t="s">
        <v>65</v>
      </c>
      <c r="H70" s="42">
        <v>41</v>
      </c>
      <c r="I70" s="60">
        <v>0</v>
      </c>
      <c r="J70" s="60">
        <v>0</v>
      </c>
      <c r="K70" s="60">
        <v>0</v>
      </c>
      <c r="L70" s="60">
        <v>0</v>
      </c>
      <c r="Q70" s="137"/>
      <c r="R70" s="137"/>
    </row>
    <row r="71" spans="1:18" ht="16.5" hidden="1" customHeight="1" collapsed="1">
      <c r="A71" s="53">
        <v>2</v>
      </c>
      <c r="B71" s="54">
        <v>3</v>
      </c>
      <c r="C71" s="54">
        <v>1</v>
      </c>
      <c r="D71" s="54">
        <v>2</v>
      </c>
      <c r="E71" s="54">
        <v>1</v>
      </c>
      <c r="F71" s="56">
        <v>2</v>
      </c>
      <c r="G71" s="57" t="s">
        <v>66</v>
      </c>
      <c r="H71" s="42">
        <v>42</v>
      </c>
      <c r="I71" s="60">
        <v>0</v>
      </c>
      <c r="J71" s="60">
        <v>0</v>
      </c>
      <c r="K71" s="60">
        <v>0</v>
      </c>
      <c r="L71" s="60">
        <v>0</v>
      </c>
      <c r="Q71" s="137"/>
      <c r="R71" s="137"/>
    </row>
    <row r="72" spans="1:18" ht="15" hidden="1" customHeight="1" collapsed="1">
      <c r="A72" s="53">
        <v>2</v>
      </c>
      <c r="B72" s="54">
        <v>3</v>
      </c>
      <c r="C72" s="54">
        <v>1</v>
      </c>
      <c r="D72" s="54">
        <v>2</v>
      </c>
      <c r="E72" s="54">
        <v>1</v>
      </c>
      <c r="F72" s="56">
        <v>3</v>
      </c>
      <c r="G72" s="57" t="s">
        <v>67</v>
      </c>
      <c r="H72" s="42">
        <v>43</v>
      </c>
      <c r="I72" s="60">
        <v>0</v>
      </c>
      <c r="J72" s="60">
        <v>0</v>
      </c>
      <c r="K72" s="60">
        <v>0</v>
      </c>
      <c r="L72" s="60">
        <v>0</v>
      </c>
      <c r="Q72" s="137"/>
      <c r="R72" s="137"/>
    </row>
    <row r="73" spans="1:18" ht="27.75" hidden="1" customHeight="1" collapsed="1">
      <c r="A73" s="53">
        <v>2</v>
      </c>
      <c r="B73" s="54">
        <v>3</v>
      </c>
      <c r="C73" s="54">
        <v>1</v>
      </c>
      <c r="D73" s="54">
        <v>3</v>
      </c>
      <c r="E73" s="54"/>
      <c r="F73" s="56"/>
      <c r="G73" s="57" t="s">
        <v>69</v>
      </c>
      <c r="H73" s="42">
        <v>44</v>
      </c>
      <c r="I73" s="43">
        <f>I74</f>
        <v>0</v>
      </c>
      <c r="J73" s="83">
        <f>J74</f>
        <v>0</v>
      </c>
      <c r="K73" s="44">
        <f>K74</f>
        <v>0</v>
      </c>
      <c r="L73" s="44">
        <f>L74</f>
        <v>0</v>
      </c>
      <c r="Q73" s="137"/>
      <c r="R73" s="137"/>
    </row>
    <row r="74" spans="1:18" ht="26.25" hidden="1" customHeight="1" collapsed="1">
      <c r="A74" s="53">
        <v>2</v>
      </c>
      <c r="B74" s="54">
        <v>3</v>
      </c>
      <c r="C74" s="54">
        <v>1</v>
      </c>
      <c r="D74" s="54">
        <v>3</v>
      </c>
      <c r="E74" s="54">
        <v>1</v>
      </c>
      <c r="F74" s="56"/>
      <c r="G74" s="57" t="s">
        <v>70</v>
      </c>
      <c r="H74" s="42">
        <v>45</v>
      </c>
      <c r="I74" s="43">
        <f>SUM(I75:I77)</f>
        <v>0</v>
      </c>
      <c r="J74" s="83">
        <f>SUM(J75:J77)</f>
        <v>0</v>
      </c>
      <c r="K74" s="44">
        <f>SUM(K75:K77)</f>
        <v>0</v>
      </c>
      <c r="L74" s="44">
        <f>SUM(L75:L77)</f>
        <v>0</v>
      </c>
      <c r="Q74" s="137"/>
      <c r="R74" s="137"/>
    </row>
    <row r="75" spans="1:18" ht="15" hidden="1" customHeight="1" collapsed="1">
      <c r="A75" s="48">
        <v>2</v>
      </c>
      <c r="B75" s="46">
        <v>3</v>
      </c>
      <c r="C75" s="46">
        <v>1</v>
      </c>
      <c r="D75" s="46">
        <v>3</v>
      </c>
      <c r="E75" s="46">
        <v>1</v>
      </c>
      <c r="F75" s="49">
        <v>1</v>
      </c>
      <c r="G75" s="73" t="s">
        <v>71</v>
      </c>
      <c r="H75" s="42">
        <v>46</v>
      </c>
      <c r="I75" s="58">
        <v>0</v>
      </c>
      <c r="J75" s="58">
        <v>0</v>
      </c>
      <c r="K75" s="58">
        <v>0</v>
      </c>
      <c r="L75" s="58">
        <v>0</v>
      </c>
      <c r="Q75" s="137"/>
      <c r="R75" s="137"/>
    </row>
    <row r="76" spans="1:18" ht="16.5" hidden="1" customHeight="1" collapsed="1">
      <c r="A76" s="53">
        <v>2</v>
      </c>
      <c r="B76" s="54">
        <v>3</v>
      </c>
      <c r="C76" s="54">
        <v>1</v>
      </c>
      <c r="D76" s="54">
        <v>3</v>
      </c>
      <c r="E76" s="54">
        <v>1</v>
      </c>
      <c r="F76" s="56">
        <v>2</v>
      </c>
      <c r="G76" s="57" t="s">
        <v>72</v>
      </c>
      <c r="H76" s="42">
        <v>47</v>
      </c>
      <c r="I76" s="60">
        <v>0</v>
      </c>
      <c r="J76" s="60">
        <v>0</v>
      </c>
      <c r="K76" s="60">
        <v>0</v>
      </c>
      <c r="L76" s="60">
        <v>0</v>
      </c>
      <c r="Q76" s="137"/>
      <c r="R76" s="137"/>
    </row>
    <row r="77" spans="1:18" ht="17.25" hidden="1" customHeight="1" collapsed="1">
      <c r="A77" s="48">
        <v>2</v>
      </c>
      <c r="B77" s="46">
        <v>3</v>
      </c>
      <c r="C77" s="46">
        <v>1</v>
      </c>
      <c r="D77" s="46">
        <v>3</v>
      </c>
      <c r="E77" s="46">
        <v>1</v>
      </c>
      <c r="F77" s="49">
        <v>3</v>
      </c>
      <c r="G77" s="73" t="s">
        <v>73</v>
      </c>
      <c r="H77" s="42">
        <v>48</v>
      </c>
      <c r="I77" s="58">
        <v>0</v>
      </c>
      <c r="J77" s="58">
        <v>0</v>
      </c>
      <c r="K77" s="58">
        <v>0</v>
      </c>
      <c r="L77" s="58">
        <v>0</v>
      </c>
      <c r="Q77" s="137"/>
      <c r="R77" s="137"/>
    </row>
    <row r="78" spans="1:18" ht="12.75" hidden="1" customHeight="1" collapsed="1">
      <c r="A78" s="48">
        <v>2</v>
      </c>
      <c r="B78" s="46">
        <v>3</v>
      </c>
      <c r="C78" s="46">
        <v>2</v>
      </c>
      <c r="D78" s="46"/>
      <c r="E78" s="46"/>
      <c r="F78" s="49"/>
      <c r="G78" s="73" t="s">
        <v>74</v>
      </c>
      <c r="H78" s="42">
        <v>49</v>
      </c>
      <c r="I78" s="43">
        <f t="shared" ref="I78:L79" si="3">I79</f>
        <v>0</v>
      </c>
      <c r="J78" s="43">
        <f t="shared" si="3"/>
        <v>0</v>
      </c>
      <c r="K78" s="43">
        <f t="shared" si="3"/>
        <v>0</v>
      </c>
      <c r="L78" s="43">
        <f t="shared" si="3"/>
        <v>0</v>
      </c>
    </row>
    <row r="79" spans="1:18" ht="12" hidden="1" customHeight="1" collapsed="1">
      <c r="A79" s="48">
        <v>2</v>
      </c>
      <c r="B79" s="46">
        <v>3</v>
      </c>
      <c r="C79" s="46">
        <v>2</v>
      </c>
      <c r="D79" s="46">
        <v>1</v>
      </c>
      <c r="E79" s="46"/>
      <c r="F79" s="49"/>
      <c r="G79" s="73" t="s">
        <v>74</v>
      </c>
      <c r="H79" s="42">
        <v>50</v>
      </c>
      <c r="I79" s="43">
        <f t="shared" si="3"/>
        <v>0</v>
      </c>
      <c r="J79" s="43">
        <f t="shared" si="3"/>
        <v>0</v>
      </c>
      <c r="K79" s="43">
        <f t="shared" si="3"/>
        <v>0</v>
      </c>
      <c r="L79" s="43">
        <f t="shared" si="3"/>
        <v>0</v>
      </c>
    </row>
    <row r="80" spans="1:18" ht="15.75" hidden="1" customHeight="1" collapsed="1">
      <c r="A80" s="48">
        <v>2</v>
      </c>
      <c r="B80" s="46">
        <v>3</v>
      </c>
      <c r="C80" s="46">
        <v>2</v>
      </c>
      <c r="D80" s="46">
        <v>1</v>
      </c>
      <c r="E80" s="46">
        <v>1</v>
      </c>
      <c r="F80" s="49"/>
      <c r="G80" s="73" t="s">
        <v>74</v>
      </c>
      <c r="H80" s="42">
        <v>51</v>
      </c>
      <c r="I80" s="43">
        <f>SUM(I81)</f>
        <v>0</v>
      </c>
      <c r="J80" s="43">
        <f>SUM(J81)</f>
        <v>0</v>
      </c>
      <c r="K80" s="43">
        <f>SUM(K81)</f>
        <v>0</v>
      </c>
      <c r="L80" s="43">
        <f>SUM(L81)</f>
        <v>0</v>
      </c>
    </row>
    <row r="81" spans="1:12" ht="13.5" hidden="1" customHeight="1" collapsed="1">
      <c r="A81" s="48">
        <v>2</v>
      </c>
      <c r="B81" s="46">
        <v>3</v>
      </c>
      <c r="C81" s="46">
        <v>2</v>
      </c>
      <c r="D81" s="46">
        <v>1</v>
      </c>
      <c r="E81" s="46">
        <v>1</v>
      </c>
      <c r="F81" s="49">
        <v>1</v>
      </c>
      <c r="G81" s="73" t="s">
        <v>74</v>
      </c>
      <c r="H81" s="42">
        <v>52</v>
      </c>
      <c r="I81" s="60">
        <v>0</v>
      </c>
      <c r="J81" s="60">
        <v>0</v>
      </c>
      <c r="K81" s="60">
        <v>0</v>
      </c>
      <c r="L81" s="60">
        <v>0</v>
      </c>
    </row>
    <row r="82" spans="1:12" ht="16.5" hidden="1" customHeight="1" collapsed="1">
      <c r="A82" s="38">
        <v>2</v>
      </c>
      <c r="B82" s="39">
        <v>4</v>
      </c>
      <c r="C82" s="39"/>
      <c r="D82" s="39"/>
      <c r="E82" s="39"/>
      <c r="F82" s="41"/>
      <c r="G82" s="86" t="s">
        <v>75</v>
      </c>
      <c r="H82" s="42">
        <v>53</v>
      </c>
      <c r="I82" s="43">
        <f t="shared" ref="I82:L84" si="4">I83</f>
        <v>0</v>
      </c>
      <c r="J82" s="83">
        <f t="shared" si="4"/>
        <v>0</v>
      </c>
      <c r="K82" s="44">
        <f t="shared" si="4"/>
        <v>0</v>
      </c>
      <c r="L82" s="44">
        <f t="shared" si="4"/>
        <v>0</v>
      </c>
    </row>
    <row r="83" spans="1:12" ht="15.75" hidden="1" customHeight="1" collapsed="1">
      <c r="A83" s="53">
        <v>2</v>
      </c>
      <c r="B83" s="54">
        <v>4</v>
      </c>
      <c r="C83" s="54">
        <v>1</v>
      </c>
      <c r="D83" s="54"/>
      <c r="E83" s="54"/>
      <c r="F83" s="56"/>
      <c r="G83" s="57" t="s">
        <v>76</v>
      </c>
      <c r="H83" s="42">
        <v>54</v>
      </c>
      <c r="I83" s="43">
        <f t="shared" si="4"/>
        <v>0</v>
      </c>
      <c r="J83" s="83">
        <f t="shared" si="4"/>
        <v>0</v>
      </c>
      <c r="K83" s="44">
        <f t="shared" si="4"/>
        <v>0</v>
      </c>
      <c r="L83" s="44">
        <f t="shared" si="4"/>
        <v>0</v>
      </c>
    </row>
    <row r="84" spans="1:12" ht="17.25" hidden="1" customHeight="1" collapsed="1">
      <c r="A84" s="53">
        <v>2</v>
      </c>
      <c r="B84" s="54">
        <v>4</v>
      </c>
      <c r="C84" s="54">
        <v>1</v>
      </c>
      <c r="D84" s="54">
        <v>1</v>
      </c>
      <c r="E84" s="54"/>
      <c r="F84" s="56"/>
      <c r="G84" s="57" t="s">
        <v>76</v>
      </c>
      <c r="H84" s="42">
        <v>55</v>
      </c>
      <c r="I84" s="43">
        <f t="shared" si="4"/>
        <v>0</v>
      </c>
      <c r="J84" s="83">
        <f t="shared" si="4"/>
        <v>0</v>
      </c>
      <c r="K84" s="44">
        <f t="shared" si="4"/>
        <v>0</v>
      </c>
      <c r="L84" s="44">
        <f t="shared" si="4"/>
        <v>0</v>
      </c>
    </row>
    <row r="85" spans="1:12" ht="18" hidden="1" customHeight="1" collapsed="1">
      <c r="A85" s="53">
        <v>2</v>
      </c>
      <c r="B85" s="54">
        <v>4</v>
      </c>
      <c r="C85" s="54">
        <v>1</v>
      </c>
      <c r="D85" s="54">
        <v>1</v>
      </c>
      <c r="E85" s="54">
        <v>1</v>
      </c>
      <c r="F85" s="56"/>
      <c r="G85" s="57" t="s">
        <v>76</v>
      </c>
      <c r="H85" s="42">
        <v>56</v>
      </c>
      <c r="I85" s="43">
        <f>SUM(I86:I88)</f>
        <v>0</v>
      </c>
      <c r="J85" s="83">
        <f>SUM(J86:J88)</f>
        <v>0</v>
      </c>
      <c r="K85" s="44">
        <f>SUM(K86:K88)</f>
        <v>0</v>
      </c>
      <c r="L85" s="44">
        <f>SUM(L86:L88)</f>
        <v>0</v>
      </c>
    </row>
    <row r="86" spans="1:12" ht="14.25" hidden="1" customHeight="1" collapsed="1">
      <c r="A86" s="53">
        <v>2</v>
      </c>
      <c r="B86" s="54">
        <v>4</v>
      </c>
      <c r="C86" s="54">
        <v>1</v>
      </c>
      <c r="D86" s="54">
        <v>1</v>
      </c>
      <c r="E86" s="54">
        <v>1</v>
      </c>
      <c r="F86" s="56">
        <v>1</v>
      </c>
      <c r="G86" s="57" t="s">
        <v>77</v>
      </c>
      <c r="H86" s="42">
        <v>57</v>
      </c>
      <c r="I86" s="60">
        <v>0</v>
      </c>
      <c r="J86" s="60">
        <v>0</v>
      </c>
      <c r="K86" s="60">
        <v>0</v>
      </c>
      <c r="L86" s="60">
        <v>0</v>
      </c>
    </row>
    <row r="87" spans="1:12" ht="13.5" hidden="1" customHeight="1" collapsed="1">
      <c r="A87" s="53">
        <v>2</v>
      </c>
      <c r="B87" s="53">
        <v>4</v>
      </c>
      <c r="C87" s="53">
        <v>1</v>
      </c>
      <c r="D87" s="54">
        <v>1</v>
      </c>
      <c r="E87" s="54">
        <v>1</v>
      </c>
      <c r="F87" s="87">
        <v>2</v>
      </c>
      <c r="G87" s="55" t="s">
        <v>78</v>
      </c>
      <c r="H87" s="42">
        <v>58</v>
      </c>
      <c r="I87" s="60">
        <v>0</v>
      </c>
      <c r="J87" s="60">
        <v>0</v>
      </c>
      <c r="K87" s="60">
        <v>0</v>
      </c>
      <c r="L87" s="60">
        <v>0</v>
      </c>
    </row>
    <row r="88" spans="1:12" hidden="1" collapsed="1">
      <c r="A88" s="53">
        <v>2</v>
      </c>
      <c r="B88" s="54">
        <v>4</v>
      </c>
      <c r="C88" s="53">
        <v>1</v>
      </c>
      <c r="D88" s="54">
        <v>1</v>
      </c>
      <c r="E88" s="54">
        <v>1</v>
      </c>
      <c r="F88" s="87">
        <v>3</v>
      </c>
      <c r="G88" s="55" t="s">
        <v>79</v>
      </c>
      <c r="H88" s="42">
        <v>59</v>
      </c>
      <c r="I88" s="60">
        <v>0</v>
      </c>
      <c r="J88" s="60">
        <v>0</v>
      </c>
      <c r="K88" s="60">
        <v>0</v>
      </c>
      <c r="L88" s="60">
        <v>0</v>
      </c>
    </row>
    <row r="89" spans="1:12" hidden="1" collapsed="1">
      <c r="A89" s="38">
        <v>2</v>
      </c>
      <c r="B89" s="39">
        <v>5</v>
      </c>
      <c r="C89" s="38"/>
      <c r="D89" s="39"/>
      <c r="E89" s="39"/>
      <c r="F89" s="88"/>
      <c r="G89" s="40" t="s">
        <v>80</v>
      </c>
      <c r="H89" s="42">
        <v>60</v>
      </c>
      <c r="I89" s="43">
        <f>SUM(I90+I95+I100)</f>
        <v>0</v>
      </c>
      <c r="J89" s="83">
        <f>SUM(J90+J95+J100)</f>
        <v>0</v>
      </c>
      <c r="K89" s="44">
        <f>SUM(K90+K95+K100)</f>
        <v>0</v>
      </c>
      <c r="L89" s="44">
        <f>SUM(L90+L95+L100)</f>
        <v>0</v>
      </c>
    </row>
    <row r="90" spans="1:12" hidden="1" collapsed="1">
      <c r="A90" s="48">
        <v>2</v>
      </c>
      <c r="B90" s="46">
        <v>5</v>
      </c>
      <c r="C90" s="48">
        <v>1</v>
      </c>
      <c r="D90" s="46"/>
      <c r="E90" s="46"/>
      <c r="F90" s="89"/>
      <c r="G90" s="47" t="s">
        <v>81</v>
      </c>
      <c r="H90" s="42">
        <v>61</v>
      </c>
      <c r="I90" s="63">
        <f t="shared" ref="I90:L91" si="5">I91</f>
        <v>0</v>
      </c>
      <c r="J90" s="84">
        <f t="shared" si="5"/>
        <v>0</v>
      </c>
      <c r="K90" s="64">
        <f t="shared" si="5"/>
        <v>0</v>
      </c>
      <c r="L90" s="64">
        <f t="shared" si="5"/>
        <v>0</v>
      </c>
    </row>
    <row r="91" spans="1:12" hidden="1" collapsed="1">
      <c r="A91" s="53">
        <v>2</v>
      </c>
      <c r="B91" s="54">
        <v>5</v>
      </c>
      <c r="C91" s="53">
        <v>1</v>
      </c>
      <c r="D91" s="54">
        <v>1</v>
      </c>
      <c r="E91" s="54"/>
      <c r="F91" s="87"/>
      <c r="G91" s="55" t="s">
        <v>81</v>
      </c>
      <c r="H91" s="42">
        <v>62</v>
      </c>
      <c r="I91" s="43">
        <f t="shared" si="5"/>
        <v>0</v>
      </c>
      <c r="J91" s="83">
        <f t="shared" si="5"/>
        <v>0</v>
      </c>
      <c r="K91" s="44">
        <f t="shared" si="5"/>
        <v>0</v>
      </c>
      <c r="L91" s="44">
        <f t="shared" si="5"/>
        <v>0</v>
      </c>
    </row>
    <row r="92" spans="1:12" hidden="1" collapsed="1">
      <c r="A92" s="53">
        <v>2</v>
      </c>
      <c r="B92" s="54">
        <v>5</v>
      </c>
      <c r="C92" s="53">
        <v>1</v>
      </c>
      <c r="D92" s="54">
        <v>1</v>
      </c>
      <c r="E92" s="54">
        <v>1</v>
      </c>
      <c r="F92" s="87"/>
      <c r="G92" s="55" t="s">
        <v>81</v>
      </c>
      <c r="H92" s="42">
        <v>63</v>
      </c>
      <c r="I92" s="43">
        <f>SUM(I93:I94)</f>
        <v>0</v>
      </c>
      <c r="J92" s="83">
        <f>SUM(J93:J94)</f>
        <v>0</v>
      </c>
      <c r="K92" s="44">
        <f>SUM(K93:K94)</f>
        <v>0</v>
      </c>
      <c r="L92" s="44">
        <f>SUM(L93:L94)</f>
        <v>0</v>
      </c>
    </row>
    <row r="93" spans="1:12" ht="25.5" hidden="1" customHeight="1" collapsed="1">
      <c r="A93" s="53">
        <v>2</v>
      </c>
      <c r="B93" s="54">
        <v>5</v>
      </c>
      <c r="C93" s="53">
        <v>1</v>
      </c>
      <c r="D93" s="54">
        <v>1</v>
      </c>
      <c r="E93" s="54">
        <v>1</v>
      </c>
      <c r="F93" s="87">
        <v>1</v>
      </c>
      <c r="G93" s="55" t="s">
        <v>82</v>
      </c>
      <c r="H93" s="42">
        <v>64</v>
      </c>
      <c r="I93" s="60">
        <v>0</v>
      </c>
      <c r="J93" s="60">
        <v>0</v>
      </c>
      <c r="K93" s="60">
        <v>0</v>
      </c>
      <c r="L93" s="60">
        <v>0</v>
      </c>
    </row>
    <row r="94" spans="1:12" ht="15.75" hidden="1" customHeight="1" collapsed="1">
      <c r="A94" s="53">
        <v>2</v>
      </c>
      <c r="B94" s="54">
        <v>5</v>
      </c>
      <c r="C94" s="53">
        <v>1</v>
      </c>
      <c r="D94" s="54">
        <v>1</v>
      </c>
      <c r="E94" s="54">
        <v>1</v>
      </c>
      <c r="F94" s="87">
        <v>2</v>
      </c>
      <c r="G94" s="55" t="s">
        <v>83</v>
      </c>
      <c r="H94" s="42">
        <v>65</v>
      </c>
      <c r="I94" s="60">
        <v>0</v>
      </c>
      <c r="J94" s="60">
        <v>0</v>
      </c>
      <c r="K94" s="60">
        <v>0</v>
      </c>
      <c r="L94" s="60">
        <v>0</v>
      </c>
    </row>
    <row r="95" spans="1:12" ht="12" hidden="1" customHeight="1" collapsed="1">
      <c r="A95" s="53">
        <v>2</v>
      </c>
      <c r="B95" s="54">
        <v>5</v>
      </c>
      <c r="C95" s="53">
        <v>2</v>
      </c>
      <c r="D95" s="54"/>
      <c r="E95" s="54"/>
      <c r="F95" s="87"/>
      <c r="G95" s="55" t="s">
        <v>84</v>
      </c>
      <c r="H95" s="42">
        <v>66</v>
      </c>
      <c r="I95" s="43">
        <f t="shared" ref="I95:L96" si="6">I96</f>
        <v>0</v>
      </c>
      <c r="J95" s="83">
        <f t="shared" si="6"/>
        <v>0</v>
      </c>
      <c r="K95" s="44">
        <f t="shared" si="6"/>
        <v>0</v>
      </c>
      <c r="L95" s="43">
        <f t="shared" si="6"/>
        <v>0</v>
      </c>
    </row>
    <row r="96" spans="1:12" ht="15.75" hidden="1" customHeight="1" collapsed="1">
      <c r="A96" s="57">
        <v>2</v>
      </c>
      <c r="B96" s="53">
        <v>5</v>
      </c>
      <c r="C96" s="54">
        <v>2</v>
      </c>
      <c r="D96" s="55">
        <v>1</v>
      </c>
      <c r="E96" s="53"/>
      <c r="F96" s="87"/>
      <c r="G96" s="55" t="s">
        <v>84</v>
      </c>
      <c r="H96" s="42">
        <v>67</v>
      </c>
      <c r="I96" s="43">
        <f t="shared" si="6"/>
        <v>0</v>
      </c>
      <c r="J96" s="83">
        <f t="shared" si="6"/>
        <v>0</v>
      </c>
      <c r="K96" s="44">
        <f t="shared" si="6"/>
        <v>0</v>
      </c>
      <c r="L96" s="43">
        <f t="shared" si="6"/>
        <v>0</v>
      </c>
    </row>
    <row r="97" spans="1:12" ht="15" hidden="1" customHeight="1" collapsed="1">
      <c r="A97" s="57">
        <v>2</v>
      </c>
      <c r="B97" s="53">
        <v>5</v>
      </c>
      <c r="C97" s="54">
        <v>2</v>
      </c>
      <c r="D97" s="55">
        <v>1</v>
      </c>
      <c r="E97" s="53">
        <v>1</v>
      </c>
      <c r="F97" s="87"/>
      <c r="G97" s="55" t="s">
        <v>84</v>
      </c>
      <c r="H97" s="42">
        <v>68</v>
      </c>
      <c r="I97" s="43">
        <f>SUM(I98:I99)</f>
        <v>0</v>
      </c>
      <c r="J97" s="83">
        <f>SUM(J98:J99)</f>
        <v>0</v>
      </c>
      <c r="K97" s="44">
        <f>SUM(K98:K99)</f>
        <v>0</v>
      </c>
      <c r="L97" s="43">
        <f>SUM(L98:L99)</f>
        <v>0</v>
      </c>
    </row>
    <row r="98" spans="1:12" ht="25.5" hidden="1" customHeight="1" collapsed="1">
      <c r="A98" s="57">
        <v>2</v>
      </c>
      <c r="B98" s="53">
        <v>5</v>
      </c>
      <c r="C98" s="54">
        <v>2</v>
      </c>
      <c r="D98" s="55">
        <v>1</v>
      </c>
      <c r="E98" s="53">
        <v>1</v>
      </c>
      <c r="F98" s="87">
        <v>1</v>
      </c>
      <c r="G98" s="55" t="s">
        <v>85</v>
      </c>
      <c r="H98" s="42">
        <v>69</v>
      </c>
      <c r="I98" s="60">
        <v>0</v>
      </c>
      <c r="J98" s="60">
        <v>0</v>
      </c>
      <c r="K98" s="60">
        <v>0</v>
      </c>
      <c r="L98" s="60">
        <v>0</v>
      </c>
    </row>
    <row r="99" spans="1:12" ht="25.5" hidden="1" customHeight="1" collapsed="1">
      <c r="A99" s="57">
        <v>2</v>
      </c>
      <c r="B99" s="53">
        <v>5</v>
      </c>
      <c r="C99" s="54">
        <v>2</v>
      </c>
      <c r="D99" s="55">
        <v>1</v>
      </c>
      <c r="E99" s="53">
        <v>1</v>
      </c>
      <c r="F99" s="87">
        <v>2</v>
      </c>
      <c r="G99" s="55" t="s">
        <v>86</v>
      </c>
      <c r="H99" s="42">
        <v>70</v>
      </c>
      <c r="I99" s="60">
        <v>0</v>
      </c>
      <c r="J99" s="60">
        <v>0</v>
      </c>
      <c r="K99" s="60">
        <v>0</v>
      </c>
      <c r="L99" s="60">
        <v>0</v>
      </c>
    </row>
    <row r="100" spans="1:12" ht="28.5" hidden="1" customHeight="1" collapsed="1">
      <c r="A100" s="57">
        <v>2</v>
      </c>
      <c r="B100" s="53">
        <v>5</v>
      </c>
      <c r="C100" s="54">
        <v>3</v>
      </c>
      <c r="D100" s="55"/>
      <c r="E100" s="53"/>
      <c r="F100" s="87"/>
      <c r="G100" s="55" t="s">
        <v>87</v>
      </c>
      <c r="H100" s="42">
        <v>71</v>
      </c>
      <c r="I100" s="43">
        <f t="shared" ref="I100:L101" si="7">I101</f>
        <v>0</v>
      </c>
      <c r="J100" s="83">
        <f t="shared" si="7"/>
        <v>0</v>
      </c>
      <c r="K100" s="44">
        <f t="shared" si="7"/>
        <v>0</v>
      </c>
      <c r="L100" s="43">
        <f t="shared" si="7"/>
        <v>0</v>
      </c>
    </row>
    <row r="101" spans="1:12" ht="27" hidden="1" customHeight="1" collapsed="1">
      <c r="A101" s="57">
        <v>2</v>
      </c>
      <c r="B101" s="53">
        <v>5</v>
      </c>
      <c r="C101" s="54">
        <v>3</v>
      </c>
      <c r="D101" s="55">
        <v>1</v>
      </c>
      <c r="E101" s="53"/>
      <c r="F101" s="87"/>
      <c r="G101" s="55" t="s">
        <v>88</v>
      </c>
      <c r="H101" s="42">
        <v>72</v>
      </c>
      <c r="I101" s="43">
        <f t="shared" si="7"/>
        <v>0</v>
      </c>
      <c r="J101" s="83">
        <f t="shared" si="7"/>
        <v>0</v>
      </c>
      <c r="K101" s="44">
        <f t="shared" si="7"/>
        <v>0</v>
      </c>
      <c r="L101" s="43">
        <f t="shared" si="7"/>
        <v>0</v>
      </c>
    </row>
    <row r="102" spans="1:12" ht="30" hidden="1" customHeight="1" collapsed="1">
      <c r="A102" s="65">
        <v>2</v>
      </c>
      <c r="B102" s="66">
        <v>5</v>
      </c>
      <c r="C102" s="67">
        <v>3</v>
      </c>
      <c r="D102" s="68">
        <v>1</v>
      </c>
      <c r="E102" s="66">
        <v>1</v>
      </c>
      <c r="F102" s="90"/>
      <c r="G102" s="68" t="s">
        <v>88</v>
      </c>
      <c r="H102" s="42">
        <v>73</v>
      </c>
      <c r="I102" s="52">
        <f>SUM(I103:I104)</f>
        <v>0</v>
      </c>
      <c r="J102" s="85">
        <f>SUM(J103:J104)</f>
        <v>0</v>
      </c>
      <c r="K102" s="51">
        <f>SUM(K103:K104)</f>
        <v>0</v>
      </c>
      <c r="L102" s="52">
        <f>SUM(L103:L104)</f>
        <v>0</v>
      </c>
    </row>
    <row r="103" spans="1:12" ht="26.25" hidden="1" customHeight="1" collapsed="1">
      <c r="A103" s="57">
        <v>2</v>
      </c>
      <c r="B103" s="53">
        <v>5</v>
      </c>
      <c r="C103" s="54">
        <v>3</v>
      </c>
      <c r="D103" s="55">
        <v>1</v>
      </c>
      <c r="E103" s="53">
        <v>1</v>
      </c>
      <c r="F103" s="87">
        <v>1</v>
      </c>
      <c r="G103" s="55" t="s">
        <v>88</v>
      </c>
      <c r="H103" s="42">
        <v>74</v>
      </c>
      <c r="I103" s="60">
        <v>0</v>
      </c>
      <c r="J103" s="60">
        <v>0</v>
      </c>
      <c r="K103" s="60">
        <v>0</v>
      </c>
      <c r="L103" s="60">
        <v>0</v>
      </c>
    </row>
    <row r="104" spans="1:12" ht="26.25" hidden="1" customHeight="1" collapsed="1">
      <c r="A104" s="65">
        <v>2</v>
      </c>
      <c r="B104" s="66">
        <v>5</v>
      </c>
      <c r="C104" s="67">
        <v>3</v>
      </c>
      <c r="D104" s="68">
        <v>1</v>
      </c>
      <c r="E104" s="66">
        <v>1</v>
      </c>
      <c r="F104" s="90">
        <v>2</v>
      </c>
      <c r="G104" s="68" t="s">
        <v>89</v>
      </c>
      <c r="H104" s="42">
        <v>75</v>
      </c>
      <c r="I104" s="60">
        <v>0</v>
      </c>
      <c r="J104" s="60">
        <v>0</v>
      </c>
      <c r="K104" s="60">
        <v>0</v>
      </c>
      <c r="L104" s="60">
        <v>0</v>
      </c>
    </row>
    <row r="105" spans="1:12" ht="27.75" hidden="1" customHeight="1" collapsed="1">
      <c r="A105" s="65">
        <v>2</v>
      </c>
      <c r="B105" s="66">
        <v>5</v>
      </c>
      <c r="C105" s="67">
        <v>3</v>
      </c>
      <c r="D105" s="68">
        <v>2</v>
      </c>
      <c r="E105" s="66"/>
      <c r="F105" s="90"/>
      <c r="G105" s="68" t="s">
        <v>90</v>
      </c>
      <c r="H105" s="42">
        <v>76</v>
      </c>
      <c r="I105" s="52">
        <f>I106</f>
        <v>0</v>
      </c>
      <c r="J105" s="52">
        <f>J106</f>
        <v>0</v>
      </c>
      <c r="K105" s="52">
        <f>K106</f>
        <v>0</v>
      </c>
      <c r="L105" s="52">
        <f>L106</f>
        <v>0</v>
      </c>
    </row>
    <row r="106" spans="1:12" ht="25.5" hidden="1" customHeight="1" collapsed="1">
      <c r="A106" s="65">
        <v>2</v>
      </c>
      <c r="B106" s="66">
        <v>5</v>
      </c>
      <c r="C106" s="67">
        <v>3</v>
      </c>
      <c r="D106" s="68">
        <v>2</v>
      </c>
      <c r="E106" s="66">
        <v>1</v>
      </c>
      <c r="F106" s="90"/>
      <c r="G106" s="68" t="s">
        <v>90</v>
      </c>
      <c r="H106" s="42">
        <v>77</v>
      </c>
      <c r="I106" s="52">
        <f>SUM(I107:I108)</f>
        <v>0</v>
      </c>
      <c r="J106" s="52">
        <f>SUM(J107:J108)</f>
        <v>0</v>
      </c>
      <c r="K106" s="52">
        <f>SUM(K107:K108)</f>
        <v>0</v>
      </c>
      <c r="L106" s="52">
        <f>SUM(L107:L108)</f>
        <v>0</v>
      </c>
    </row>
    <row r="107" spans="1:12" ht="30" hidden="1" customHeight="1" collapsed="1">
      <c r="A107" s="65">
        <v>2</v>
      </c>
      <c r="B107" s="66">
        <v>5</v>
      </c>
      <c r="C107" s="67">
        <v>3</v>
      </c>
      <c r="D107" s="68">
        <v>2</v>
      </c>
      <c r="E107" s="66">
        <v>1</v>
      </c>
      <c r="F107" s="90">
        <v>1</v>
      </c>
      <c r="G107" s="68" t="s">
        <v>90</v>
      </c>
      <c r="H107" s="42">
        <v>78</v>
      </c>
      <c r="I107" s="60">
        <v>0</v>
      </c>
      <c r="J107" s="60">
        <v>0</v>
      </c>
      <c r="K107" s="60">
        <v>0</v>
      </c>
      <c r="L107" s="60">
        <v>0</v>
      </c>
    </row>
    <row r="108" spans="1:12" ht="18" hidden="1" customHeight="1" collapsed="1">
      <c r="A108" s="65">
        <v>2</v>
      </c>
      <c r="B108" s="66">
        <v>5</v>
      </c>
      <c r="C108" s="67">
        <v>3</v>
      </c>
      <c r="D108" s="68">
        <v>2</v>
      </c>
      <c r="E108" s="66">
        <v>1</v>
      </c>
      <c r="F108" s="90">
        <v>2</v>
      </c>
      <c r="G108" s="68" t="s">
        <v>91</v>
      </c>
      <c r="H108" s="42">
        <v>79</v>
      </c>
      <c r="I108" s="60">
        <v>0</v>
      </c>
      <c r="J108" s="60">
        <v>0</v>
      </c>
      <c r="K108" s="60">
        <v>0</v>
      </c>
      <c r="L108" s="60">
        <v>0</v>
      </c>
    </row>
    <row r="109" spans="1:12" ht="16.5" hidden="1" customHeight="1" collapsed="1">
      <c r="A109" s="86">
        <v>2</v>
      </c>
      <c r="B109" s="38">
        <v>6</v>
      </c>
      <c r="C109" s="39"/>
      <c r="D109" s="40"/>
      <c r="E109" s="38"/>
      <c r="F109" s="88"/>
      <c r="G109" s="91" t="s">
        <v>92</v>
      </c>
      <c r="H109" s="42">
        <v>80</v>
      </c>
      <c r="I109" s="43">
        <f>SUM(I110+I115+I119+I123+I127)</f>
        <v>0</v>
      </c>
      <c r="J109" s="83">
        <f>SUM(J110+J115+J119+J123+J127)</f>
        <v>0</v>
      </c>
      <c r="K109" s="44">
        <f>SUM(K110+K115+K119+K123+K127)</f>
        <v>0</v>
      </c>
      <c r="L109" s="43">
        <f>SUM(L110+L115+L119+L123+L127)</f>
        <v>0</v>
      </c>
    </row>
    <row r="110" spans="1:12" ht="14.25" hidden="1" customHeight="1" collapsed="1">
      <c r="A110" s="65">
        <v>2</v>
      </c>
      <c r="B110" s="66">
        <v>6</v>
      </c>
      <c r="C110" s="67">
        <v>1</v>
      </c>
      <c r="D110" s="68"/>
      <c r="E110" s="66"/>
      <c r="F110" s="90"/>
      <c r="G110" s="68" t="s">
        <v>93</v>
      </c>
      <c r="H110" s="42">
        <v>81</v>
      </c>
      <c r="I110" s="52">
        <f t="shared" ref="I110:L111" si="8">I111</f>
        <v>0</v>
      </c>
      <c r="J110" s="85">
        <f t="shared" si="8"/>
        <v>0</v>
      </c>
      <c r="K110" s="51">
        <f t="shared" si="8"/>
        <v>0</v>
      </c>
      <c r="L110" s="52">
        <f t="shared" si="8"/>
        <v>0</v>
      </c>
    </row>
    <row r="111" spans="1:12" ht="14.25" hidden="1" customHeight="1" collapsed="1">
      <c r="A111" s="57">
        <v>2</v>
      </c>
      <c r="B111" s="53">
        <v>6</v>
      </c>
      <c r="C111" s="54">
        <v>1</v>
      </c>
      <c r="D111" s="55">
        <v>1</v>
      </c>
      <c r="E111" s="53"/>
      <c r="F111" s="87"/>
      <c r="G111" s="55" t="s">
        <v>93</v>
      </c>
      <c r="H111" s="42">
        <v>82</v>
      </c>
      <c r="I111" s="43">
        <f t="shared" si="8"/>
        <v>0</v>
      </c>
      <c r="J111" s="83">
        <f t="shared" si="8"/>
        <v>0</v>
      </c>
      <c r="K111" s="44">
        <f t="shared" si="8"/>
        <v>0</v>
      </c>
      <c r="L111" s="43">
        <f t="shared" si="8"/>
        <v>0</v>
      </c>
    </row>
    <row r="112" spans="1:12" hidden="1" collapsed="1">
      <c r="A112" s="57">
        <v>2</v>
      </c>
      <c r="B112" s="53">
        <v>6</v>
      </c>
      <c r="C112" s="54">
        <v>1</v>
      </c>
      <c r="D112" s="55">
        <v>1</v>
      </c>
      <c r="E112" s="53">
        <v>1</v>
      </c>
      <c r="F112" s="87"/>
      <c r="G112" s="55" t="s">
        <v>93</v>
      </c>
      <c r="H112" s="42">
        <v>83</v>
      </c>
      <c r="I112" s="43">
        <f>SUM(I113:I114)</f>
        <v>0</v>
      </c>
      <c r="J112" s="83">
        <f>SUM(J113:J114)</f>
        <v>0</v>
      </c>
      <c r="K112" s="44">
        <f>SUM(K113:K114)</f>
        <v>0</v>
      </c>
      <c r="L112" s="43">
        <f>SUM(L113:L114)</f>
        <v>0</v>
      </c>
    </row>
    <row r="113" spans="1:12" ht="13.5" hidden="1" customHeight="1" collapsed="1">
      <c r="A113" s="57">
        <v>2</v>
      </c>
      <c r="B113" s="53">
        <v>6</v>
      </c>
      <c r="C113" s="54">
        <v>1</v>
      </c>
      <c r="D113" s="55">
        <v>1</v>
      </c>
      <c r="E113" s="53">
        <v>1</v>
      </c>
      <c r="F113" s="87">
        <v>1</v>
      </c>
      <c r="G113" s="55" t="s">
        <v>94</v>
      </c>
      <c r="H113" s="42">
        <v>84</v>
      </c>
      <c r="I113" s="60">
        <v>0</v>
      </c>
      <c r="J113" s="60">
        <v>0</v>
      </c>
      <c r="K113" s="60">
        <v>0</v>
      </c>
      <c r="L113" s="60">
        <v>0</v>
      </c>
    </row>
    <row r="114" spans="1:12" hidden="1" collapsed="1">
      <c r="A114" s="73">
        <v>2</v>
      </c>
      <c r="B114" s="48">
        <v>6</v>
      </c>
      <c r="C114" s="46">
        <v>1</v>
      </c>
      <c r="D114" s="47">
        <v>1</v>
      </c>
      <c r="E114" s="48">
        <v>1</v>
      </c>
      <c r="F114" s="89">
        <v>2</v>
      </c>
      <c r="G114" s="47" t="s">
        <v>95</v>
      </c>
      <c r="H114" s="42">
        <v>85</v>
      </c>
      <c r="I114" s="58">
        <v>0</v>
      </c>
      <c r="J114" s="58">
        <v>0</v>
      </c>
      <c r="K114" s="58">
        <v>0</v>
      </c>
      <c r="L114" s="58">
        <v>0</v>
      </c>
    </row>
    <row r="115" spans="1:12" ht="25.5" hidden="1" customHeight="1" collapsed="1">
      <c r="A115" s="57">
        <v>2</v>
      </c>
      <c r="B115" s="53">
        <v>6</v>
      </c>
      <c r="C115" s="54">
        <v>2</v>
      </c>
      <c r="D115" s="55"/>
      <c r="E115" s="53"/>
      <c r="F115" s="87"/>
      <c r="G115" s="55" t="s">
        <v>96</v>
      </c>
      <c r="H115" s="42">
        <v>86</v>
      </c>
      <c r="I115" s="43">
        <f t="shared" ref="I115:L117" si="9">I116</f>
        <v>0</v>
      </c>
      <c r="J115" s="83">
        <f t="shared" si="9"/>
        <v>0</v>
      </c>
      <c r="K115" s="44">
        <f t="shared" si="9"/>
        <v>0</v>
      </c>
      <c r="L115" s="43">
        <f t="shared" si="9"/>
        <v>0</v>
      </c>
    </row>
    <row r="116" spans="1:12" ht="14.25" hidden="1" customHeight="1" collapsed="1">
      <c r="A116" s="57">
        <v>2</v>
      </c>
      <c r="B116" s="53">
        <v>6</v>
      </c>
      <c r="C116" s="54">
        <v>2</v>
      </c>
      <c r="D116" s="55">
        <v>1</v>
      </c>
      <c r="E116" s="53"/>
      <c r="F116" s="87"/>
      <c r="G116" s="55" t="s">
        <v>96</v>
      </c>
      <c r="H116" s="42">
        <v>87</v>
      </c>
      <c r="I116" s="43">
        <f t="shared" si="9"/>
        <v>0</v>
      </c>
      <c r="J116" s="83">
        <f t="shared" si="9"/>
        <v>0</v>
      </c>
      <c r="K116" s="44">
        <f t="shared" si="9"/>
        <v>0</v>
      </c>
      <c r="L116" s="43">
        <f t="shared" si="9"/>
        <v>0</v>
      </c>
    </row>
    <row r="117" spans="1:12" ht="14.25" hidden="1" customHeight="1" collapsed="1">
      <c r="A117" s="57">
        <v>2</v>
      </c>
      <c r="B117" s="53">
        <v>6</v>
      </c>
      <c r="C117" s="54">
        <v>2</v>
      </c>
      <c r="D117" s="55">
        <v>1</v>
      </c>
      <c r="E117" s="53">
        <v>1</v>
      </c>
      <c r="F117" s="87"/>
      <c r="G117" s="55" t="s">
        <v>96</v>
      </c>
      <c r="H117" s="42">
        <v>88</v>
      </c>
      <c r="I117" s="92">
        <f t="shared" si="9"/>
        <v>0</v>
      </c>
      <c r="J117" s="93">
        <f t="shared" si="9"/>
        <v>0</v>
      </c>
      <c r="K117" s="94">
        <f t="shared" si="9"/>
        <v>0</v>
      </c>
      <c r="L117" s="92">
        <f t="shared" si="9"/>
        <v>0</v>
      </c>
    </row>
    <row r="118" spans="1:12" ht="25.5" hidden="1" customHeight="1" collapsed="1">
      <c r="A118" s="57">
        <v>2</v>
      </c>
      <c r="B118" s="53">
        <v>6</v>
      </c>
      <c r="C118" s="54">
        <v>2</v>
      </c>
      <c r="D118" s="55">
        <v>1</v>
      </c>
      <c r="E118" s="53">
        <v>1</v>
      </c>
      <c r="F118" s="87">
        <v>1</v>
      </c>
      <c r="G118" s="55" t="s">
        <v>96</v>
      </c>
      <c r="H118" s="42">
        <v>89</v>
      </c>
      <c r="I118" s="60">
        <v>0</v>
      </c>
      <c r="J118" s="60">
        <v>0</v>
      </c>
      <c r="K118" s="60">
        <v>0</v>
      </c>
      <c r="L118" s="60">
        <v>0</v>
      </c>
    </row>
    <row r="119" spans="1:12" ht="26.25" hidden="1" customHeight="1" collapsed="1">
      <c r="A119" s="73">
        <v>2</v>
      </c>
      <c r="B119" s="48">
        <v>6</v>
      </c>
      <c r="C119" s="46">
        <v>3</v>
      </c>
      <c r="D119" s="47"/>
      <c r="E119" s="48"/>
      <c r="F119" s="89"/>
      <c r="G119" s="47" t="s">
        <v>97</v>
      </c>
      <c r="H119" s="42">
        <v>90</v>
      </c>
      <c r="I119" s="63">
        <f t="shared" ref="I119:L121" si="10">I120</f>
        <v>0</v>
      </c>
      <c r="J119" s="84">
        <f t="shared" si="10"/>
        <v>0</v>
      </c>
      <c r="K119" s="64">
        <f t="shared" si="10"/>
        <v>0</v>
      </c>
      <c r="L119" s="63">
        <f t="shared" si="10"/>
        <v>0</v>
      </c>
    </row>
    <row r="120" spans="1:12" ht="25.5" hidden="1" customHeight="1" collapsed="1">
      <c r="A120" s="57">
        <v>2</v>
      </c>
      <c r="B120" s="53">
        <v>6</v>
      </c>
      <c r="C120" s="54">
        <v>3</v>
      </c>
      <c r="D120" s="55">
        <v>1</v>
      </c>
      <c r="E120" s="53"/>
      <c r="F120" s="87"/>
      <c r="G120" s="55" t="s">
        <v>97</v>
      </c>
      <c r="H120" s="42">
        <v>91</v>
      </c>
      <c r="I120" s="43">
        <f t="shared" si="10"/>
        <v>0</v>
      </c>
      <c r="J120" s="83">
        <f t="shared" si="10"/>
        <v>0</v>
      </c>
      <c r="K120" s="44">
        <f t="shared" si="10"/>
        <v>0</v>
      </c>
      <c r="L120" s="43">
        <f t="shared" si="10"/>
        <v>0</v>
      </c>
    </row>
    <row r="121" spans="1:12" ht="26.25" hidden="1" customHeight="1" collapsed="1">
      <c r="A121" s="57">
        <v>2</v>
      </c>
      <c r="B121" s="53">
        <v>6</v>
      </c>
      <c r="C121" s="54">
        <v>3</v>
      </c>
      <c r="D121" s="55">
        <v>1</v>
      </c>
      <c r="E121" s="53">
        <v>1</v>
      </c>
      <c r="F121" s="87"/>
      <c r="G121" s="55" t="s">
        <v>97</v>
      </c>
      <c r="H121" s="42">
        <v>92</v>
      </c>
      <c r="I121" s="43">
        <f t="shared" si="10"/>
        <v>0</v>
      </c>
      <c r="J121" s="83">
        <f t="shared" si="10"/>
        <v>0</v>
      </c>
      <c r="K121" s="44">
        <f t="shared" si="10"/>
        <v>0</v>
      </c>
      <c r="L121" s="43">
        <f t="shared" si="10"/>
        <v>0</v>
      </c>
    </row>
    <row r="122" spans="1:12" ht="27" hidden="1" customHeight="1" collapsed="1">
      <c r="A122" s="57">
        <v>2</v>
      </c>
      <c r="B122" s="53">
        <v>6</v>
      </c>
      <c r="C122" s="54">
        <v>3</v>
      </c>
      <c r="D122" s="55">
        <v>1</v>
      </c>
      <c r="E122" s="53">
        <v>1</v>
      </c>
      <c r="F122" s="87">
        <v>1</v>
      </c>
      <c r="G122" s="55" t="s">
        <v>97</v>
      </c>
      <c r="H122" s="42">
        <v>93</v>
      </c>
      <c r="I122" s="60">
        <v>0</v>
      </c>
      <c r="J122" s="60">
        <v>0</v>
      </c>
      <c r="K122" s="60">
        <v>0</v>
      </c>
      <c r="L122" s="60">
        <v>0</v>
      </c>
    </row>
    <row r="123" spans="1:12" ht="25.5" hidden="1" customHeight="1" collapsed="1">
      <c r="A123" s="73">
        <v>2</v>
      </c>
      <c r="B123" s="48">
        <v>6</v>
      </c>
      <c r="C123" s="46">
        <v>4</v>
      </c>
      <c r="D123" s="47"/>
      <c r="E123" s="48"/>
      <c r="F123" s="89"/>
      <c r="G123" s="47" t="s">
        <v>98</v>
      </c>
      <c r="H123" s="42">
        <v>94</v>
      </c>
      <c r="I123" s="63">
        <f t="shared" ref="I123:L125" si="11">I124</f>
        <v>0</v>
      </c>
      <c r="J123" s="84">
        <f t="shared" si="11"/>
        <v>0</v>
      </c>
      <c r="K123" s="64">
        <f t="shared" si="11"/>
        <v>0</v>
      </c>
      <c r="L123" s="63">
        <f t="shared" si="11"/>
        <v>0</v>
      </c>
    </row>
    <row r="124" spans="1:12" ht="27" hidden="1" customHeight="1" collapsed="1">
      <c r="A124" s="57">
        <v>2</v>
      </c>
      <c r="B124" s="53">
        <v>6</v>
      </c>
      <c r="C124" s="54">
        <v>4</v>
      </c>
      <c r="D124" s="55">
        <v>1</v>
      </c>
      <c r="E124" s="53"/>
      <c r="F124" s="87"/>
      <c r="G124" s="55" t="s">
        <v>98</v>
      </c>
      <c r="H124" s="42">
        <v>95</v>
      </c>
      <c r="I124" s="43">
        <f t="shared" si="11"/>
        <v>0</v>
      </c>
      <c r="J124" s="83">
        <f t="shared" si="11"/>
        <v>0</v>
      </c>
      <c r="K124" s="44">
        <f t="shared" si="11"/>
        <v>0</v>
      </c>
      <c r="L124" s="43">
        <f t="shared" si="11"/>
        <v>0</v>
      </c>
    </row>
    <row r="125" spans="1:12" ht="27" hidden="1" customHeight="1" collapsed="1">
      <c r="A125" s="57">
        <v>2</v>
      </c>
      <c r="B125" s="53">
        <v>6</v>
      </c>
      <c r="C125" s="54">
        <v>4</v>
      </c>
      <c r="D125" s="55">
        <v>1</v>
      </c>
      <c r="E125" s="53">
        <v>1</v>
      </c>
      <c r="F125" s="87"/>
      <c r="G125" s="55" t="s">
        <v>98</v>
      </c>
      <c r="H125" s="42">
        <v>96</v>
      </c>
      <c r="I125" s="43">
        <f t="shared" si="11"/>
        <v>0</v>
      </c>
      <c r="J125" s="83">
        <f t="shared" si="11"/>
        <v>0</v>
      </c>
      <c r="K125" s="44">
        <f t="shared" si="11"/>
        <v>0</v>
      </c>
      <c r="L125" s="43">
        <f t="shared" si="11"/>
        <v>0</v>
      </c>
    </row>
    <row r="126" spans="1:12" ht="27.75" hidden="1" customHeight="1" collapsed="1">
      <c r="A126" s="57">
        <v>2</v>
      </c>
      <c r="B126" s="53">
        <v>6</v>
      </c>
      <c r="C126" s="54">
        <v>4</v>
      </c>
      <c r="D126" s="55">
        <v>1</v>
      </c>
      <c r="E126" s="53">
        <v>1</v>
      </c>
      <c r="F126" s="87">
        <v>1</v>
      </c>
      <c r="G126" s="55" t="s">
        <v>98</v>
      </c>
      <c r="H126" s="42">
        <v>97</v>
      </c>
      <c r="I126" s="60">
        <v>0</v>
      </c>
      <c r="J126" s="60">
        <v>0</v>
      </c>
      <c r="K126" s="60">
        <v>0</v>
      </c>
      <c r="L126" s="60">
        <v>0</v>
      </c>
    </row>
    <row r="127" spans="1:12" ht="27" hidden="1" customHeight="1" collapsed="1">
      <c r="A127" s="65">
        <v>2</v>
      </c>
      <c r="B127" s="74">
        <v>6</v>
      </c>
      <c r="C127" s="75">
        <v>5</v>
      </c>
      <c r="D127" s="77"/>
      <c r="E127" s="74"/>
      <c r="F127" s="95"/>
      <c r="G127" s="77" t="s">
        <v>99</v>
      </c>
      <c r="H127" s="42">
        <v>98</v>
      </c>
      <c r="I127" s="70">
        <f t="shared" ref="I127:L129" si="12">I128</f>
        <v>0</v>
      </c>
      <c r="J127" s="96">
        <f t="shared" si="12"/>
        <v>0</v>
      </c>
      <c r="K127" s="71">
        <f t="shared" si="12"/>
        <v>0</v>
      </c>
      <c r="L127" s="70">
        <f t="shared" si="12"/>
        <v>0</v>
      </c>
    </row>
    <row r="128" spans="1:12" ht="29.25" hidden="1" customHeight="1" collapsed="1">
      <c r="A128" s="57">
        <v>2</v>
      </c>
      <c r="B128" s="53">
        <v>6</v>
      </c>
      <c r="C128" s="54">
        <v>5</v>
      </c>
      <c r="D128" s="55">
        <v>1</v>
      </c>
      <c r="E128" s="53"/>
      <c r="F128" s="87"/>
      <c r="G128" s="77" t="s">
        <v>100</v>
      </c>
      <c r="H128" s="42">
        <v>99</v>
      </c>
      <c r="I128" s="43">
        <f t="shared" si="12"/>
        <v>0</v>
      </c>
      <c r="J128" s="83">
        <f t="shared" si="12"/>
        <v>0</v>
      </c>
      <c r="K128" s="44">
        <f t="shared" si="12"/>
        <v>0</v>
      </c>
      <c r="L128" s="43">
        <f t="shared" si="12"/>
        <v>0</v>
      </c>
    </row>
    <row r="129" spans="1:12" ht="25.5" hidden="1" customHeight="1" collapsed="1">
      <c r="A129" s="57">
        <v>2</v>
      </c>
      <c r="B129" s="53">
        <v>6</v>
      </c>
      <c r="C129" s="54">
        <v>5</v>
      </c>
      <c r="D129" s="55">
        <v>1</v>
      </c>
      <c r="E129" s="53">
        <v>1</v>
      </c>
      <c r="F129" s="87"/>
      <c r="G129" s="77" t="s">
        <v>99</v>
      </c>
      <c r="H129" s="42">
        <v>100</v>
      </c>
      <c r="I129" s="43">
        <f t="shared" si="12"/>
        <v>0</v>
      </c>
      <c r="J129" s="83">
        <f t="shared" si="12"/>
        <v>0</v>
      </c>
      <c r="K129" s="44">
        <f t="shared" si="12"/>
        <v>0</v>
      </c>
      <c r="L129" s="43">
        <f t="shared" si="12"/>
        <v>0</v>
      </c>
    </row>
    <row r="130" spans="1:12" ht="27.75" hidden="1" customHeight="1" collapsed="1">
      <c r="A130" s="53">
        <v>2</v>
      </c>
      <c r="B130" s="54">
        <v>6</v>
      </c>
      <c r="C130" s="53">
        <v>5</v>
      </c>
      <c r="D130" s="53">
        <v>1</v>
      </c>
      <c r="E130" s="55">
        <v>1</v>
      </c>
      <c r="F130" s="87">
        <v>1</v>
      </c>
      <c r="G130" s="77" t="s">
        <v>101</v>
      </c>
      <c r="H130" s="42">
        <v>101</v>
      </c>
      <c r="I130" s="60">
        <v>0</v>
      </c>
      <c r="J130" s="60">
        <v>0</v>
      </c>
      <c r="K130" s="60">
        <v>0</v>
      </c>
      <c r="L130" s="60">
        <v>0</v>
      </c>
    </row>
    <row r="131" spans="1:12" ht="14.25" customHeight="1">
      <c r="A131" s="86">
        <v>2</v>
      </c>
      <c r="B131" s="38">
        <v>7</v>
      </c>
      <c r="C131" s="38"/>
      <c r="D131" s="39"/>
      <c r="E131" s="39"/>
      <c r="F131" s="41"/>
      <c r="G131" s="40" t="s">
        <v>102</v>
      </c>
      <c r="H131" s="42">
        <v>102</v>
      </c>
      <c r="I131" s="44">
        <f>SUM(I132+I137+I145)</f>
        <v>5900</v>
      </c>
      <c r="J131" s="83">
        <f>SUM(J132+J137+J145)</f>
        <v>5900</v>
      </c>
      <c r="K131" s="44">
        <f>SUM(K132+K137+K145)</f>
        <v>5900</v>
      </c>
      <c r="L131" s="43">
        <f>SUM(L132+L137+L145)</f>
        <v>5900</v>
      </c>
    </row>
    <row r="132" spans="1:12" hidden="1" collapsed="1">
      <c r="A132" s="57">
        <v>2</v>
      </c>
      <c r="B132" s="53">
        <v>7</v>
      </c>
      <c r="C132" s="53">
        <v>1</v>
      </c>
      <c r="D132" s="54"/>
      <c r="E132" s="54"/>
      <c r="F132" s="56"/>
      <c r="G132" s="55" t="s">
        <v>103</v>
      </c>
      <c r="H132" s="42">
        <v>103</v>
      </c>
      <c r="I132" s="44">
        <f t="shared" ref="I132:L133" si="13">I133</f>
        <v>0</v>
      </c>
      <c r="J132" s="83">
        <f t="shared" si="13"/>
        <v>0</v>
      </c>
      <c r="K132" s="44">
        <f t="shared" si="13"/>
        <v>0</v>
      </c>
      <c r="L132" s="43">
        <f t="shared" si="13"/>
        <v>0</v>
      </c>
    </row>
    <row r="133" spans="1:12" ht="14.25" hidden="1" customHeight="1" collapsed="1">
      <c r="A133" s="57">
        <v>2</v>
      </c>
      <c r="B133" s="53">
        <v>7</v>
      </c>
      <c r="C133" s="53">
        <v>1</v>
      </c>
      <c r="D133" s="54">
        <v>1</v>
      </c>
      <c r="E133" s="54"/>
      <c r="F133" s="56"/>
      <c r="G133" s="55" t="s">
        <v>103</v>
      </c>
      <c r="H133" s="42">
        <v>104</v>
      </c>
      <c r="I133" s="44">
        <f t="shared" si="13"/>
        <v>0</v>
      </c>
      <c r="J133" s="83">
        <f t="shared" si="13"/>
        <v>0</v>
      </c>
      <c r="K133" s="44">
        <f t="shared" si="13"/>
        <v>0</v>
      </c>
      <c r="L133" s="43">
        <f t="shared" si="13"/>
        <v>0</v>
      </c>
    </row>
    <row r="134" spans="1:12" ht="15.75" hidden="1" customHeight="1" collapsed="1">
      <c r="A134" s="57">
        <v>2</v>
      </c>
      <c r="B134" s="53">
        <v>7</v>
      </c>
      <c r="C134" s="53">
        <v>1</v>
      </c>
      <c r="D134" s="54">
        <v>1</v>
      </c>
      <c r="E134" s="54">
        <v>1</v>
      </c>
      <c r="F134" s="56"/>
      <c r="G134" s="55" t="s">
        <v>103</v>
      </c>
      <c r="H134" s="42">
        <v>105</v>
      </c>
      <c r="I134" s="44">
        <f>SUM(I135:I136)</f>
        <v>0</v>
      </c>
      <c r="J134" s="83">
        <f>SUM(J135:J136)</f>
        <v>0</v>
      </c>
      <c r="K134" s="44">
        <f>SUM(K135:K136)</f>
        <v>0</v>
      </c>
      <c r="L134" s="43">
        <f>SUM(L135:L136)</f>
        <v>0</v>
      </c>
    </row>
    <row r="135" spans="1:12" ht="14.25" hidden="1" customHeight="1" collapsed="1">
      <c r="A135" s="73">
        <v>2</v>
      </c>
      <c r="B135" s="48">
        <v>7</v>
      </c>
      <c r="C135" s="73">
        <v>1</v>
      </c>
      <c r="D135" s="53">
        <v>1</v>
      </c>
      <c r="E135" s="46">
        <v>1</v>
      </c>
      <c r="F135" s="49">
        <v>1</v>
      </c>
      <c r="G135" s="47" t="s">
        <v>104</v>
      </c>
      <c r="H135" s="42">
        <v>106</v>
      </c>
      <c r="I135" s="97">
        <v>0</v>
      </c>
      <c r="J135" s="97">
        <v>0</v>
      </c>
      <c r="K135" s="97">
        <v>0</v>
      </c>
      <c r="L135" s="97">
        <v>0</v>
      </c>
    </row>
    <row r="136" spans="1:12" ht="14.25" hidden="1" customHeight="1" collapsed="1">
      <c r="A136" s="53">
        <v>2</v>
      </c>
      <c r="B136" s="53">
        <v>7</v>
      </c>
      <c r="C136" s="57">
        <v>1</v>
      </c>
      <c r="D136" s="53">
        <v>1</v>
      </c>
      <c r="E136" s="54">
        <v>1</v>
      </c>
      <c r="F136" s="56">
        <v>2</v>
      </c>
      <c r="G136" s="55" t="s">
        <v>105</v>
      </c>
      <c r="H136" s="42">
        <v>107</v>
      </c>
      <c r="I136" s="59">
        <v>0</v>
      </c>
      <c r="J136" s="59">
        <v>0</v>
      </c>
      <c r="K136" s="59">
        <v>0</v>
      </c>
      <c r="L136" s="59">
        <v>0</v>
      </c>
    </row>
    <row r="137" spans="1:12" ht="25.5" hidden="1" customHeight="1" collapsed="1">
      <c r="A137" s="65">
        <v>2</v>
      </c>
      <c r="B137" s="66">
        <v>7</v>
      </c>
      <c r="C137" s="65">
        <v>2</v>
      </c>
      <c r="D137" s="66"/>
      <c r="E137" s="67"/>
      <c r="F137" s="69"/>
      <c r="G137" s="68" t="s">
        <v>106</v>
      </c>
      <c r="H137" s="42">
        <v>108</v>
      </c>
      <c r="I137" s="51">
        <f t="shared" ref="I137:L138" si="14">I138</f>
        <v>0</v>
      </c>
      <c r="J137" s="85">
        <f t="shared" si="14"/>
        <v>0</v>
      </c>
      <c r="K137" s="51">
        <f t="shared" si="14"/>
        <v>0</v>
      </c>
      <c r="L137" s="52">
        <f t="shared" si="14"/>
        <v>0</v>
      </c>
    </row>
    <row r="138" spans="1:12" ht="25.5" hidden="1" customHeight="1" collapsed="1">
      <c r="A138" s="57">
        <v>2</v>
      </c>
      <c r="B138" s="53">
        <v>7</v>
      </c>
      <c r="C138" s="57">
        <v>2</v>
      </c>
      <c r="D138" s="53">
        <v>1</v>
      </c>
      <c r="E138" s="54"/>
      <c r="F138" s="56"/>
      <c r="G138" s="55" t="s">
        <v>107</v>
      </c>
      <c r="H138" s="42">
        <v>109</v>
      </c>
      <c r="I138" s="44">
        <f t="shared" si="14"/>
        <v>0</v>
      </c>
      <c r="J138" s="83">
        <f t="shared" si="14"/>
        <v>0</v>
      </c>
      <c r="K138" s="44">
        <f t="shared" si="14"/>
        <v>0</v>
      </c>
      <c r="L138" s="43">
        <f t="shared" si="14"/>
        <v>0</v>
      </c>
    </row>
    <row r="139" spans="1:12" ht="25.5" hidden="1" customHeight="1" collapsed="1">
      <c r="A139" s="57">
        <v>2</v>
      </c>
      <c r="B139" s="53">
        <v>7</v>
      </c>
      <c r="C139" s="57">
        <v>2</v>
      </c>
      <c r="D139" s="53">
        <v>1</v>
      </c>
      <c r="E139" s="54">
        <v>1</v>
      </c>
      <c r="F139" s="56"/>
      <c r="G139" s="55" t="s">
        <v>107</v>
      </c>
      <c r="H139" s="42">
        <v>110</v>
      </c>
      <c r="I139" s="44">
        <f>SUM(I140:I141)</f>
        <v>0</v>
      </c>
      <c r="J139" s="83">
        <f>SUM(J140:J141)</f>
        <v>0</v>
      </c>
      <c r="K139" s="44">
        <f>SUM(K140:K141)</f>
        <v>0</v>
      </c>
      <c r="L139" s="43">
        <f>SUM(L140:L141)</f>
        <v>0</v>
      </c>
    </row>
    <row r="140" spans="1:12" ht="12" hidden="1" customHeight="1" collapsed="1">
      <c r="A140" s="57">
        <v>2</v>
      </c>
      <c r="B140" s="53">
        <v>7</v>
      </c>
      <c r="C140" s="57">
        <v>2</v>
      </c>
      <c r="D140" s="53">
        <v>1</v>
      </c>
      <c r="E140" s="54">
        <v>1</v>
      </c>
      <c r="F140" s="56">
        <v>1</v>
      </c>
      <c r="G140" s="55" t="s">
        <v>108</v>
      </c>
      <c r="H140" s="42">
        <v>111</v>
      </c>
      <c r="I140" s="59">
        <v>0</v>
      </c>
      <c r="J140" s="59">
        <v>0</v>
      </c>
      <c r="K140" s="59">
        <v>0</v>
      </c>
      <c r="L140" s="59">
        <v>0</v>
      </c>
    </row>
    <row r="141" spans="1:12" ht="15" hidden="1" customHeight="1" collapsed="1">
      <c r="A141" s="57">
        <v>2</v>
      </c>
      <c r="B141" s="53">
        <v>7</v>
      </c>
      <c r="C141" s="57">
        <v>2</v>
      </c>
      <c r="D141" s="53">
        <v>1</v>
      </c>
      <c r="E141" s="54">
        <v>1</v>
      </c>
      <c r="F141" s="56">
        <v>2</v>
      </c>
      <c r="G141" s="55" t="s">
        <v>109</v>
      </c>
      <c r="H141" s="42">
        <v>112</v>
      </c>
      <c r="I141" s="59">
        <v>0</v>
      </c>
      <c r="J141" s="59">
        <v>0</v>
      </c>
      <c r="K141" s="59">
        <v>0</v>
      </c>
      <c r="L141" s="59">
        <v>0</v>
      </c>
    </row>
    <row r="142" spans="1:12" ht="15" hidden="1" customHeight="1" collapsed="1">
      <c r="A142" s="57">
        <v>2</v>
      </c>
      <c r="B142" s="53">
        <v>7</v>
      </c>
      <c r="C142" s="57">
        <v>2</v>
      </c>
      <c r="D142" s="53">
        <v>2</v>
      </c>
      <c r="E142" s="54"/>
      <c r="F142" s="56"/>
      <c r="G142" s="55" t="s">
        <v>110</v>
      </c>
      <c r="H142" s="42">
        <v>113</v>
      </c>
      <c r="I142" s="44">
        <f>I143</f>
        <v>0</v>
      </c>
      <c r="J142" s="44">
        <f>J143</f>
        <v>0</v>
      </c>
      <c r="K142" s="44">
        <f>K143</f>
        <v>0</v>
      </c>
      <c r="L142" s="44">
        <f>L143</f>
        <v>0</v>
      </c>
    </row>
    <row r="143" spans="1:12" ht="15" hidden="1" customHeight="1" collapsed="1">
      <c r="A143" s="57">
        <v>2</v>
      </c>
      <c r="B143" s="53">
        <v>7</v>
      </c>
      <c r="C143" s="57">
        <v>2</v>
      </c>
      <c r="D143" s="53">
        <v>2</v>
      </c>
      <c r="E143" s="54">
        <v>1</v>
      </c>
      <c r="F143" s="56"/>
      <c r="G143" s="55" t="s">
        <v>110</v>
      </c>
      <c r="H143" s="42">
        <v>114</v>
      </c>
      <c r="I143" s="44">
        <f>SUM(I144)</f>
        <v>0</v>
      </c>
      <c r="J143" s="44">
        <f>SUM(J144)</f>
        <v>0</v>
      </c>
      <c r="K143" s="44">
        <f>SUM(K144)</f>
        <v>0</v>
      </c>
      <c r="L143" s="44">
        <f>SUM(L144)</f>
        <v>0</v>
      </c>
    </row>
    <row r="144" spans="1:12" ht="15" hidden="1" customHeight="1" collapsed="1">
      <c r="A144" s="57">
        <v>2</v>
      </c>
      <c r="B144" s="53">
        <v>7</v>
      </c>
      <c r="C144" s="57">
        <v>2</v>
      </c>
      <c r="D144" s="53">
        <v>2</v>
      </c>
      <c r="E144" s="54">
        <v>1</v>
      </c>
      <c r="F144" s="56">
        <v>1</v>
      </c>
      <c r="G144" s="55" t="s">
        <v>110</v>
      </c>
      <c r="H144" s="42">
        <v>115</v>
      </c>
      <c r="I144" s="59">
        <v>0</v>
      </c>
      <c r="J144" s="59">
        <v>0</v>
      </c>
      <c r="K144" s="59">
        <v>0</v>
      </c>
      <c r="L144" s="59">
        <v>0</v>
      </c>
    </row>
    <row r="145" spans="1:12" hidden="1" collapsed="1">
      <c r="A145" s="57">
        <v>2</v>
      </c>
      <c r="B145" s="53">
        <v>7</v>
      </c>
      <c r="C145" s="57">
        <v>3</v>
      </c>
      <c r="D145" s="53"/>
      <c r="E145" s="54"/>
      <c r="F145" s="56"/>
      <c r="G145" s="55" t="s">
        <v>111</v>
      </c>
      <c r="H145" s="42">
        <v>116</v>
      </c>
      <c r="I145" s="44">
        <f t="shared" ref="I145:L146" si="15">I146</f>
        <v>5900</v>
      </c>
      <c r="J145" s="83">
        <f t="shared" si="15"/>
        <v>5900</v>
      </c>
      <c r="K145" s="44">
        <f t="shared" si="15"/>
        <v>5900</v>
      </c>
      <c r="L145" s="43">
        <f t="shared" si="15"/>
        <v>5900</v>
      </c>
    </row>
    <row r="146" spans="1:12" hidden="1" collapsed="1">
      <c r="A146" s="65">
        <v>2</v>
      </c>
      <c r="B146" s="74">
        <v>7</v>
      </c>
      <c r="C146" s="98">
        <v>3</v>
      </c>
      <c r="D146" s="74">
        <v>1</v>
      </c>
      <c r="E146" s="75"/>
      <c r="F146" s="76"/>
      <c r="G146" s="77" t="s">
        <v>111</v>
      </c>
      <c r="H146" s="42">
        <v>117</v>
      </c>
      <c r="I146" s="71">
        <f t="shared" si="15"/>
        <v>5900</v>
      </c>
      <c r="J146" s="96">
        <f t="shared" si="15"/>
        <v>5900</v>
      </c>
      <c r="K146" s="71">
        <f t="shared" si="15"/>
        <v>5900</v>
      </c>
      <c r="L146" s="70">
        <f t="shared" si="15"/>
        <v>5900</v>
      </c>
    </row>
    <row r="147" spans="1:12" hidden="1" collapsed="1">
      <c r="A147" s="57">
        <v>2</v>
      </c>
      <c r="B147" s="53">
        <v>7</v>
      </c>
      <c r="C147" s="57">
        <v>3</v>
      </c>
      <c r="D147" s="53">
        <v>1</v>
      </c>
      <c r="E147" s="54">
        <v>1</v>
      </c>
      <c r="F147" s="56"/>
      <c r="G147" s="55" t="s">
        <v>111</v>
      </c>
      <c r="H147" s="42">
        <v>118</v>
      </c>
      <c r="I147" s="44">
        <f>SUM(I148:I149)</f>
        <v>5900</v>
      </c>
      <c r="J147" s="83">
        <f>SUM(J148:J149)</f>
        <v>5900</v>
      </c>
      <c r="K147" s="44">
        <f>SUM(K148:K149)</f>
        <v>5900</v>
      </c>
      <c r="L147" s="43">
        <f>SUM(L148:L149)</f>
        <v>5900</v>
      </c>
    </row>
    <row r="148" spans="1:12">
      <c r="A148" s="73">
        <v>2</v>
      </c>
      <c r="B148" s="48">
        <v>7</v>
      </c>
      <c r="C148" s="73">
        <v>3</v>
      </c>
      <c r="D148" s="48">
        <v>1</v>
      </c>
      <c r="E148" s="46">
        <v>1</v>
      </c>
      <c r="F148" s="49">
        <v>1</v>
      </c>
      <c r="G148" s="47" t="s">
        <v>112</v>
      </c>
      <c r="H148" s="42">
        <v>119</v>
      </c>
      <c r="I148" s="97">
        <v>5900</v>
      </c>
      <c r="J148" s="97">
        <v>5900</v>
      </c>
      <c r="K148" s="97">
        <v>5900</v>
      </c>
      <c r="L148" s="97">
        <v>5900</v>
      </c>
    </row>
    <row r="149" spans="1:12" ht="16.5" hidden="1" customHeight="1" collapsed="1">
      <c r="A149" s="57">
        <v>2</v>
      </c>
      <c r="B149" s="53">
        <v>7</v>
      </c>
      <c r="C149" s="57">
        <v>3</v>
      </c>
      <c r="D149" s="53">
        <v>1</v>
      </c>
      <c r="E149" s="54">
        <v>1</v>
      </c>
      <c r="F149" s="56">
        <v>2</v>
      </c>
      <c r="G149" s="55" t="s">
        <v>113</v>
      </c>
      <c r="H149" s="42">
        <v>120</v>
      </c>
      <c r="I149" s="59">
        <v>0</v>
      </c>
      <c r="J149" s="60">
        <v>0</v>
      </c>
      <c r="K149" s="60">
        <v>0</v>
      </c>
      <c r="L149" s="60">
        <v>0</v>
      </c>
    </row>
    <row r="150" spans="1:12" ht="15" hidden="1" customHeight="1" collapsed="1">
      <c r="A150" s="86">
        <v>2</v>
      </c>
      <c r="B150" s="86">
        <v>8</v>
      </c>
      <c r="C150" s="38"/>
      <c r="D150" s="62"/>
      <c r="E150" s="45"/>
      <c r="F150" s="99"/>
      <c r="G150" s="50" t="s">
        <v>114</v>
      </c>
      <c r="H150" s="42">
        <v>121</v>
      </c>
      <c r="I150" s="64">
        <f>I151</f>
        <v>0</v>
      </c>
      <c r="J150" s="84">
        <f>J151</f>
        <v>0</v>
      </c>
      <c r="K150" s="64">
        <f>K151</f>
        <v>0</v>
      </c>
      <c r="L150" s="63">
        <f>L151</f>
        <v>0</v>
      </c>
    </row>
    <row r="151" spans="1:12" ht="14.25" hidden="1" customHeight="1" collapsed="1">
      <c r="A151" s="65">
        <v>2</v>
      </c>
      <c r="B151" s="65">
        <v>8</v>
      </c>
      <c r="C151" s="65">
        <v>1</v>
      </c>
      <c r="D151" s="66"/>
      <c r="E151" s="67"/>
      <c r="F151" s="69"/>
      <c r="G151" s="47" t="s">
        <v>114</v>
      </c>
      <c r="H151" s="42">
        <v>122</v>
      </c>
      <c r="I151" s="64">
        <f>I152+I157</f>
        <v>0</v>
      </c>
      <c r="J151" s="84">
        <f>J152+J157</f>
        <v>0</v>
      </c>
      <c r="K151" s="64">
        <f>K152+K157</f>
        <v>0</v>
      </c>
      <c r="L151" s="63">
        <f>L152+L157</f>
        <v>0</v>
      </c>
    </row>
    <row r="152" spans="1:12" ht="13.5" hidden="1" customHeight="1" collapsed="1">
      <c r="A152" s="57">
        <v>2</v>
      </c>
      <c r="B152" s="53">
        <v>8</v>
      </c>
      <c r="C152" s="55">
        <v>1</v>
      </c>
      <c r="D152" s="53">
        <v>1</v>
      </c>
      <c r="E152" s="54"/>
      <c r="F152" s="56"/>
      <c r="G152" s="55" t="s">
        <v>115</v>
      </c>
      <c r="H152" s="42">
        <v>123</v>
      </c>
      <c r="I152" s="44">
        <f>I153</f>
        <v>0</v>
      </c>
      <c r="J152" s="83">
        <f>J153</f>
        <v>0</v>
      </c>
      <c r="K152" s="44">
        <f>K153</f>
        <v>0</v>
      </c>
      <c r="L152" s="43">
        <f>L153</f>
        <v>0</v>
      </c>
    </row>
    <row r="153" spans="1:12" ht="13.5" hidden="1" customHeight="1" collapsed="1">
      <c r="A153" s="57">
        <v>2</v>
      </c>
      <c r="B153" s="53">
        <v>8</v>
      </c>
      <c r="C153" s="47">
        <v>1</v>
      </c>
      <c r="D153" s="48">
        <v>1</v>
      </c>
      <c r="E153" s="46">
        <v>1</v>
      </c>
      <c r="F153" s="49"/>
      <c r="G153" s="55" t="s">
        <v>115</v>
      </c>
      <c r="H153" s="42">
        <v>124</v>
      </c>
      <c r="I153" s="64">
        <f>SUM(I154:I156)</f>
        <v>0</v>
      </c>
      <c r="J153" s="64">
        <f>SUM(J154:J156)</f>
        <v>0</v>
      </c>
      <c r="K153" s="64">
        <f>SUM(K154:K156)</f>
        <v>0</v>
      </c>
      <c r="L153" s="64">
        <f>SUM(L154:L156)</f>
        <v>0</v>
      </c>
    </row>
    <row r="154" spans="1:12" ht="13.5" hidden="1" customHeight="1" collapsed="1">
      <c r="A154" s="53">
        <v>2</v>
      </c>
      <c r="B154" s="48">
        <v>8</v>
      </c>
      <c r="C154" s="55">
        <v>1</v>
      </c>
      <c r="D154" s="53">
        <v>1</v>
      </c>
      <c r="E154" s="54">
        <v>1</v>
      </c>
      <c r="F154" s="56">
        <v>1</v>
      </c>
      <c r="G154" s="55" t="s">
        <v>116</v>
      </c>
      <c r="H154" s="42">
        <v>125</v>
      </c>
      <c r="I154" s="59">
        <v>0</v>
      </c>
      <c r="J154" s="59">
        <v>0</v>
      </c>
      <c r="K154" s="59">
        <v>0</v>
      </c>
      <c r="L154" s="59">
        <v>0</v>
      </c>
    </row>
    <row r="155" spans="1:12" ht="15.75" hidden="1" customHeight="1" collapsed="1">
      <c r="A155" s="65">
        <v>2</v>
      </c>
      <c r="B155" s="74">
        <v>8</v>
      </c>
      <c r="C155" s="77">
        <v>1</v>
      </c>
      <c r="D155" s="74">
        <v>1</v>
      </c>
      <c r="E155" s="75">
        <v>1</v>
      </c>
      <c r="F155" s="76">
        <v>2</v>
      </c>
      <c r="G155" s="77" t="s">
        <v>117</v>
      </c>
      <c r="H155" s="42">
        <v>126</v>
      </c>
      <c r="I155" s="100">
        <v>0</v>
      </c>
      <c r="J155" s="100">
        <v>0</v>
      </c>
      <c r="K155" s="100">
        <v>0</v>
      </c>
      <c r="L155" s="100">
        <v>0</v>
      </c>
    </row>
    <row r="156" spans="1:12" hidden="1" collapsed="1">
      <c r="A156" s="65">
        <v>2</v>
      </c>
      <c r="B156" s="74">
        <v>8</v>
      </c>
      <c r="C156" s="77">
        <v>1</v>
      </c>
      <c r="D156" s="74">
        <v>1</v>
      </c>
      <c r="E156" s="75">
        <v>1</v>
      </c>
      <c r="F156" s="76">
        <v>3</v>
      </c>
      <c r="G156" s="77" t="s">
        <v>118</v>
      </c>
      <c r="H156" s="42">
        <v>127</v>
      </c>
      <c r="I156" s="100">
        <v>0</v>
      </c>
      <c r="J156" s="101">
        <v>0</v>
      </c>
      <c r="K156" s="100">
        <v>0</v>
      </c>
      <c r="L156" s="78">
        <v>0</v>
      </c>
    </row>
    <row r="157" spans="1:12" ht="15" hidden="1" customHeight="1" collapsed="1">
      <c r="A157" s="57">
        <v>2</v>
      </c>
      <c r="B157" s="53">
        <v>8</v>
      </c>
      <c r="C157" s="55">
        <v>1</v>
      </c>
      <c r="D157" s="53">
        <v>2</v>
      </c>
      <c r="E157" s="54"/>
      <c r="F157" s="56"/>
      <c r="G157" s="55" t="s">
        <v>119</v>
      </c>
      <c r="H157" s="42">
        <v>128</v>
      </c>
      <c r="I157" s="44">
        <f t="shared" ref="I157:L158" si="16">I158</f>
        <v>0</v>
      </c>
      <c r="J157" s="83">
        <f t="shared" si="16"/>
        <v>0</v>
      </c>
      <c r="K157" s="44">
        <f t="shared" si="16"/>
        <v>0</v>
      </c>
      <c r="L157" s="43">
        <f t="shared" si="16"/>
        <v>0</v>
      </c>
    </row>
    <row r="158" spans="1:12" hidden="1" collapsed="1">
      <c r="A158" s="57">
        <v>2</v>
      </c>
      <c r="B158" s="53">
        <v>8</v>
      </c>
      <c r="C158" s="55">
        <v>1</v>
      </c>
      <c r="D158" s="53">
        <v>2</v>
      </c>
      <c r="E158" s="54">
        <v>1</v>
      </c>
      <c r="F158" s="56"/>
      <c r="G158" s="55" t="s">
        <v>119</v>
      </c>
      <c r="H158" s="42">
        <v>129</v>
      </c>
      <c r="I158" s="44">
        <f t="shared" si="16"/>
        <v>0</v>
      </c>
      <c r="J158" s="83">
        <f t="shared" si="16"/>
        <v>0</v>
      </c>
      <c r="K158" s="44">
        <f t="shared" si="16"/>
        <v>0</v>
      </c>
      <c r="L158" s="43">
        <f t="shared" si="16"/>
        <v>0</v>
      </c>
    </row>
    <row r="159" spans="1:12" hidden="1" collapsed="1">
      <c r="A159" s="65">
        <v>2</v>
      </c>
      <c r="B159" s="66">
        <v>8</v>
      </c>
      <c r="C159" s="68">
        <v>1</v>
      </c>
      <c r="D159" s="66">
        <v>2</v>
      </c>
      <c r="E159" s="67">
        <v>1</v>
      </c>
      <c r="F159" s="69">
        <v>1</v>
      </c>
      <c r="G159" s="55" t="s">
        <v>119</v>
      </c>
      <c r="H159" s="42">
        <v>130</v>
      </c>
      <c r="I159" s="102">
        <v>0</v>
      </c>
      <c r="J159" s="60">
        <v>0</v>
      </c>
      <c r="K159" s="60">
        <v>0</v>
      </c>
      <c r="L159" s="60">
        <v>0</v>
      </c>
    </row>
    <row r="160" spans="1:12" ht="39.75" hidden="1" customHeight="1" collapsed="1">
      <c r="A160" s="86">
        <v>2</v>
      </c>
      <c r="B160" s="38">
        <v>9</v>
      </c>
      <c r="C160" s="40"/>
      <c r="D160" s="38"/>
      <c r="E160" s="39"/>
      <c r="F160" s="41"/>
      <c r="G160" s="40" t="s">
        <v>120</v>
      </c>
      <c r="H160" s="42">
        <v>131</v>
      </c>
      <c r="I160" s="44">
        <f>I161+I165</f>
        <v>0</v>
      </c>
      <c r="J160" s="83">
        <f>J161+J165</f>
        <v>0</v>
      </c>
      <c r="K160" s="44">
        <f>K161+K165</f>
        <v>0</v>
      </c>
      <c r="L160" s="43">
        <f>L161+L165</f>
        <v>0</v>
      </c>
    </row>
    <row r="161" spans="1:12" s="68" customFormat="1" ht="39" hidden="1" customHeight="1" collapsed="1">
      <c r="A161" s="57">
        <v>2</v>
      </c>
      <c r="B161" s="53">
        <v>9</v>
      </c>
      <c r="C161" s="55">
        <v>1</v>
      </c>
      <c r="D161" s="53"/>
      <c r="E161" s="54"/>
      <c r="F161" s="56"/>
      <c r="G161" s="55" t="s">
        <v>121</v>
      </c>
      <c r="H161" s="42">
        <v>132</v>
      </c>
      <c r="I161" s="44">
        <f t="shared" ref="I161:L163" si="17">I162</f>
        <v>0</v>
      </c>
      <c r="J161" s="83">
        <f t="shared" si="17"/>
        <v>0</v>
      </c>
      <c r="K161" s="44">
        <f t="shared" si="17"/>
        <v>0</v>
      </c>
      <c r="L161" s="43">
        <f t="shared" si="17"/>
        <v>0</v>
      </c>
    </row>
    <row r="162" spans="1:12" ht="42.75" hidden="1" customHeight="1" collapsed="1">
      <c r="A162" s="73">
        <v>2</v>
      </c>
      <c r="B162" s="48">
        <v>9</v>
      </c>
      <c r="C162" s="47">
        <v>1</v>
      </c>
      <c r="D162" s="48">
        <v>1</v>
      </c>
      <c r="E162" s="46"/>
      <c r="F162" s="49"/>
      <c r="G162" s="55" t="s">
        <v>122</v>
      </c>
      <c r="H162" s="42">
        <v>133</v>
      </c>
      <c r="I162" s="64">
        <f t="shared" si="17"/>
        <v>0</v>
      </c>
      <c r="J162" s="84">
        <f t="shared" si="17"/>
        <v>0</v>
      </c>
      <c r="K162" s="64">
        <f t="shared" si="17"/>
        <v>0</v>
      </c>
      <c r="L162" s="63">
        <f t="shared" si="17"/>
        <v>0</v>
      </c>
    </row>
    <row r="163" spans="1:12" ht="38.25" hidden="1" customHeight="1" collapsed="1">
      <c r="A163" s="57">
        <v>2</v>
      </c>
      <c r="B163" s="53">
        <v>9</v>
      </c>
      <c r="C163" s="57">
        <v>1</v>
      </c>
      <c r="D163" s="53">
        <v>1</v>
      </c>
      <c r="E163" s="54">
        <v>1</v>
      </c>
      <c r="F163" s="56"/>
      <c r="G163" s="55" t="s">
        <v>122</v>
      </c>
      <c r="H163" s="42">
        <v>134</v>
      </c>
      <c r="I163" s="44">
        <f t="shared" si="17"/>
        <v>0</v>
      </c>
      <c r="J163" s="83">
        <f t="shared" si="17"/>
        <v>0</v>
      </c>
      <c r="K163" s="44">
        <f t="shared" si="17"/>
        <v>0</v>
      </c>
      <c r="L163" s="43">
        <f t="shared" si="17"/>
        <v>0</v>
      </c>
    </row>
    <row r="164" spans="1:12" ht="38.25" hidden="1" customHeight="1" collapsed="1">
      <c r="A164" s="73">
        <v>2</v>
      </c>
      <c r="B164" s="48">
        <v>9</v>
      </c>
      <c r="C164" s="48">
        <v>1</v>
      </c>
      <c r="D164" s="48">
        <v>1</v>
      </c>
      <c r="E164" s="46">
        <v>1</v>
      </c>
      <c r="F164" s="49">
        <v>1</v>
      </c>
      <c r="G164" s="55" t="s">
        <v>122</v>
      </c>
      <c r="H164" s="42">
        <v>135</v>
      </c>
      <c r="I164" s="97">
        <v>0</v>
      </c>
      <c r="J164" s="97">
        <v>0</v>
      </c>
      <c r="K164" s="97">
        <v>0</v>
      </c>
      <c r="L164" s="97">
        <v>0</v>
      </c>
    </row>
    <row r="165" spans="1:12" ht="41.25" hidden="1" customHeight="1" collapsed="1">
      <c r="A165" s="57">
        <v>2</v>
      </c>
      <c r="B165" s="53">
        <v>9</v>
      </c>
      <c r="C165" s="53">
        <v>2</v>
      </c>
      <c r="D165" s="53"/>
      <c r="E165" s="54"/>
      <c r="F165" s="56"/>
      <c r="G165" s="55" t="s">
        <v>123</v>
      </c>
      <c r="H165" s="42">
        <v>136</v>
      </c>
      <c r="I165" s="44">
        <f>SUM(I166+I171)</f>
        <v>0</v>
      </c>
      <c r="J165" s="44">
        <f>SUM(J166+J171)</f>
        <v>0</v>
      </c>
      <c r="K165" s="44">
        <f>SUM(K166+K171)</f>
        <v>0</v>
      </c>
      <c r="L165" s="44">
        <f>SUM(L166+L171)</f>
        <v>0</v>
      </c>
    </row>
    <row r="166" spans="1:12" ht="44.25" hidden="1" customHeight="1" collapsed="1">
      <c r="A166" s="57">
        <v>2</v>
      </c>
      <c r="B166" s="53">
        <v>9</v>
      </c>
      <c r="C166" s="53">
        <v>2</v>
      </c>
      <c r="D166" s="48">
        <v>1</v>
      </c>
      <c r="E166" s="46"/>
      <c r="F166" s="49"/>
      <c r="G166" s="47" t="s">
        <v>124</v>
      </c>
      <c r="H166" s="42">
        <v>137</v>
      </c>
      <c r="I166" s="64">
        <f>I167</f>
        <v>0</v>
      </c>
      <c r="J166" s="84">
        <f>J167</f>
        <v>0</v>
      </c>
      <c r="K166" s="64">
        <f>K167</f>
        <v>0</v>
      </c>
      <c r="L166" s="63">
        <f>L167</f>
        <v>0</v>
      </c>
    </row>
    <row r="167" spans="1:12" ht="40.5" hidden="1" customHeight="1" collapsed="1">
      <c r="A167" s="73">
        <v>2</v>
      </c>
      <c r="B167" s="48">
        <v>9</v>
      </c>
      <c r="C167" s="48">
        <v>2</v>
      </c>
      <c r="D167" s="53">
        <v>1</v>
      </c>
      <c r="E167" s="54">
        <v>1</v>
      </c>
      <c r="F167" s="56"/>
      <c r="G167" s="47" t="s">
        <v>125</v>
      </c>
      <c r="H167" s="42">
        <v>138</v>
      </c>
      <c r="I167" s="44">
        <f>SUM(I168:I170)</f>
        <v>0</v>
      </c>
      <c r="J167" s="83">
        <f>SUM(J168:J170)</f>
        <v>0</v>
      </c>
      <c r="K167" s="44">
        <f>SUM(K168:K170)</f>
        <v>0</v>
      </c>
      <c r="L167" s="43">
        <f>SUM(L168:L170)</f>
        <v>0</v>
      </c>
    </row>
    <row r="168" spans="1:12" ht="53.25" hidden="1" customHeight="1" collapsed="1">
      <c r="A168" s="65">
        <v>2</v>
      </c>
      <c r="B168" s="74">
        <v>9</v>
      </c>
      <c r="C168" s="74">
        <v>2</v>
      </c>
      <c r="D168" s="74">
        <v>1</v>
      </c>
      <c r="E168" s="75">
        <v>1</v>
      </c>
      <c r="F168" s="76">
        <v>1</v>
      </c>
      <c r="G168" s="47" t="s">
        <v>126</v>
      </c>
      <c r="H168" s="42">
        <v>139</v>
      </c>
      <c r="I168" s="100">
        <v>0</v>
      </c>
      <c r="J168" s="58">
        <v>0</v>
      </c>
      <c r="K168" s="58">
        <v>0</v>
      </c>
      <c r="L168" s="58">
        <v>0</v>
      </c>
    </row>
    <row r="169" spans="1:12" ht="51.75" hidden="1" customHeight="1" collapsed="1">
      <c r="A169" s="57">
        <v>2</v>
      </c>
      <c r="B169" s="53">
        <v>9</v>
      </c>
      <c r="C169" s="53">
        <v>2</v>
      </c>
      <c r="D169" s="53">
        <v>1</v>
      </c>
      <c r="E169" s="54">
        <v>1</v>
      </c>
      <c r="F169" s="56">
        <v>2</v>
      </c>
      <c r="G169" s="47" t="s">
        <v>127</v>
      </c>
      <c r="H169" s="42">
        <v>140</v>
      </c>
      <c r="I169" s="59">
        <v>0</v>
      </c>
      <c r="J169" s="103">
        <v>0</v>
      </c>
      <c r="K169" s="103">
        <v>0</v>
      </c>
      <c r="L169" s="103">
        <v>0</v>
      </c>
    </row>
    <row r="170" spans="1:12" ht="54.75" hidden="1" customHeight="1" collapsed="1">
      <c r="A170" s="57">
        <v>2</v>
      </c>
      <c r="B170" s="53">
        <v>9</v>
      </c>
      <c r="C170" s="53">
        <v>2</v>
      </c>
      <c r="D170" s="53">
        <v>1</v>
      </c>
      <c r="E170" s="54">
        <v>1</v>
      </c>
      <c r="F170" s="56">
        <v>3</v>
      </c>
      <c r="G170" s="47" t="s">
        <v>128</v>
      </c>
      <c r="H170" s="42">
        <v>141</v>
      </c>
      <c r="I170" s="59">
        <v>0</v>
      </c>
      <c r="J170" s="59">
        <v>0</v>
      </c>
      <c r="K170" s="59">
        <v>0</v>
      </c>
      <c r="L170" s="59">
        <v>0</v>
      </c>
    </row>
    <row r="171" spans="1:12" ht="39" hidden="1" customHeight="1" collapsed="1">
      <c r="A171" s="104">
        <v>2</v>
      </c>
      <c r="B171" s="104">
        <v>9</v>
      </c>
      <c r="C171" s="104">
        <v>2</v>
      </c>
      <c r="D171" s="104">
        <v>2</v>
      </c>
      <c r="E171" s="104"/>
      <c r="F171" s="104"/>
      <c r="G171" s="55" t="s">
        <v>129</v>
      </c>
      <c r="H171" s="42">
        <v>142</v>
      </c>
      <c r="I171" s="44">
        <f>I172</f>
        <v>0</v>
      </c>
      <c r="J171" s="83">
        <f>J172</f>
        <v>0</v>
      </c>
      <c r="K171" s="44">
        <f>K172</f>
        <v>0</v>
      </c>
      <c r="L171" s="43">
        <f>L172</f>
        <v>0</v>
      </c>
    </row>
    <row r="172" spans="1:12" ht="43.5" hidden="1" customHeight="1" collapsed="1">
      <c r="A172" s="57">
        <v>2</v>
      </c>
      <c r="B172" s="53">
        <v>9</v>
      </c>
      <c r="C172" s="53">
        <v>2</v>
      </c>
      <c r="D172" s="53">
        <v>2</v>
      </c>
      <c r="E172" s="54">
        <v>1</v>
      </c>
      <c r="F172" s="56"/>
      <c r="G172" s="47" t="s">
        <v>130</v>
      </c>
      <c r="H172" s="42">
        <v>143</v>
      </c>
      <c r="I172" s="64">
        <f>SUM(I173:I175)</f>
        <v>0</v>
      </c>
      <c r="J172" s="64">
        <f>SUM(J173:J175)</f>
        <v>0</v>
      </c>
      <c r="K172" s="64">
        <f>SUM(K173:K175)</f>
        <v>0</v>
      </c>
      <c r="L172" s="64">
        <f>SUM(L173:L175)</f>
        <v>0</v>
      </c>
    </row>
    <row r="173" spans="1:12" ht="54.75" hidden="1" customHeight="1" collapsed="1">
      <c r="A173" s="57">
        <v>2</v>
      </c>
      <c r="B173" s="53">
        <v>9</v>
      </c>
      <c r="C173" s="53">
        <v>2</v>
      </c>
      <c r="D173" s="53">
        <v>2</v>
      </c>
      <c r="E173" s="53">
        <v>1</v>
      </c>
      <c r="F173" s="56">
        <v>1</v>
      </c>
      <c r="G173" s="105" t="s">
        <v>131</v>
      </c>
      <c r="H173" s="42">
        <v>144</v>
      </c>
      <c r="I173" s="59">
        <v>0</v>
      </c>
      <c r="J173" s="58">
        <v>0</v>
      </c>
      <c r="K173" s="58">
        <v>0</v>
      </c>
      <c r="L173" s="58">
        <v>0</v>
      </c>
    </row>
    <row r="174" spans="1:12" ht="54" hidden="1" customHeight="1" collapsed="1">
      <c r="A174" s="66">
        <v>2</v>
      </c>
      <c r="B174" s="68">
        <v>9</v>
      </c>
      <c r="C174" s="66">
        <v>2</v>
      </c>
      <c r="D174" s="67">
        <v>2</v>
      </c>
      <c r="E174" s="67">
        <v>1</v>
      </c>
      <c r="F174" s="69">
        <v>2</v>
      </c>
      <c r="G174" s="68" t="s">
        <v>132</v>
      </c>
      <c r="H174" s="42">
        <v>145</v>
      </c>
      <c r="I174" s="58">
        <v>0</v>
      </c>
      <c r="J174" s="60">
        <v>0</v>
      </c>
      <c r="K174" s="60">
        <v>0</v>
      </c>
      <c r="L174" s="60">
        <v>0</v>
      </c>
    </row>
    <row r="175" spans="1:12" ht="54" hidden="1" customHeight="1" collapsed="1">
      <c r="A175" s="53">
        <v>2</v>
      </c>
      <c r="B175" s="77">
        <v>9</v>
      </c>
      <c r="C175" s="74">
        <v>2</v>
      </c>
      <c r="D175" s="75">
        <v>2</v>
      </c>
      <c r="E175" s="75">
        <v>1</v>
      </c>
      <c r="F175" s="76">
        <v>3</v>
      </c>
      <c r="G175" s="77" t="s">
        <v>133</v>
      </c>
      <c r="H175" s="42">
        <v>146</v>
      </c>
      <c r="I175" s="103">
        <v>0</v>
      </c>
      <c r="J175" s="103">
        <v>0</v>
      </c>
      <c r="K175" s="103">
        <v>0</v>
      </c>
      <c r="L175" s="103">
        <v>0</v>
      </c>
    </row>
    <row r="176" spans="1:12" ht="76.5" hidden="1" customHeight="1" collapsed="1">
      <c r="A176" s="38">
        <v>3</v>
      </c>
      <c r="B176" s="40"/>
      <c r="C176" s="38"/>
      <c r="D176" s="39"/>
      <c r="E176" s="39"/>
      <c r="F176" s="41"/>
      <c r="G176" s="91" t="s">
        <v>134</v>
      </c>
      <c r="H176" s="42">
        <v>147</v>
      </c>
      <c r="I176" s="43">
        <f>SUM(I177+I229+I294)</f>
        <v>0</v>
      </c>
      <c r="J176" s="83">
        <f>SUM(J177+J229+J294)</f>
        <v>0</v>
      </c>
      <c r="K176" s="44">
        <f>SUM(K177+K229+K294)</f>
        <v>0</v>
      </c>
      <c r="L176" s="43">
        <f>SUM(L177+L229+L294)</f>
        <v>0</v>
      </c>
    </row>
    <row r="177" spans="1:12" ht="34.5" hidden="1" customHeight="1" collapsed="1">
      <c r="A177" s="86">
        <v>3</v>
      </c>
      <c r="B177" s="38">
        <v>1</v>
      </c>
      <c r="C177" s="62"/>
      <c r="D177" s="45"/>
      <c r="E177" s="45"/>
      <c r="F177" s="99"/>
      <c r="G177" s="82" t="s">
        <v>135</v>
      </c>
      <c r="H177" s="42">
        <v>148</v>
      </c>
      <c r="I177" s="43">
        <f>SUM(I178+I200+I207+I219+I223)</f>
        <v>0</v>
      </c>
      <c r="J177" s="63">
        <f>SUM(J178+J200+J207+J219+J223)</f>
        <v>0</v>
      </c>
      <c r="K177" s="63">
        <f>SUM(K178+K200+K207+K219+K223)</f>
        <v>0</v>
      </c>
      <c r="L177" s="63">
        <f>SUM(L178+L200+L207+L219+L223)</f>
        <v>0</v>
      </c>
    </row>
    <row r="178" spans="1:12" ht="30.75" hidden="1" customHeight="1" collapsed="1">
      <c r="A178" s="48">
        <v>3</v>
      </c>
      <c r="B178" s="47">
        <v>1</v>
      </c>
      <c r="C178" s="48">
        <v>1</v>
      </c>
      <c r="D178" s="46"/>
      <c r="E178" s="46"/>
      <c r="F178" s="106"/>
      <c r="G178" s="57" t="s">
        <v>136</v>
      </c>
      <c r="H178" s="42">
        <v>149</v>
      </c>
      <c r="I178" s="63">
        <f>SUM(I179+I182+I187+I192+I197)</f>
        <v>0</v>
      </c>
      <c r="J178" s="83">
        <f>SUM(J179+J182+J187+J192+J197)</f>
        <v>0</v>
      </c>
      <c r="K178" s="44">
        <f>SUM(K179+K182+K187+K192+K197)</f>
        <v>0</v>
      </c>
      <c r="L178" s="43">
        <f>SUM(L179+L182+L187+L192+L197)</f>
        <v>0</v>
      </c>
    </row>
    <row r="179" spans="1:12" ht="12.75" hidden="1" customHeight="1" collapsed="1">
      <c r="A179" s="53">
        <v>3</v>
      </c>
      <c r="B179" s="55">
        <v>1</v>
      </c>
      <c r="C179" s="53">
        <v>1</v>
      </c>
      <c r="D179" s="54">
        <v>1</v>
      </c>
      <c r="E179" s="54"/>
      <c r="F179" s="107"/>
      <c r="G179" s="57" t="s">
        <v>137</v>
      </c>
      <c r="H179" s="42">
        <v>150</v>
      </c>
      <c r="I179" s="43">
        <f t="shared" ref="I179:L180" si="18">I180</f>
        <v>0</v>
      </c>
      <c r="J179" s="84">
        <f t="shared" si="18"/>
        <v>0</v>
      </c>
      <c r="K179" s="64">
        <f t="shared" si="18"/>
        <v>0</v>
      </c>
      <c r="L179" s="63">
        <f t="shared" si="18"/>
        <v>0</v>
      </c>
    </row>
    <row r="180" spans="1:12" ht="13.5" hidden="1" customHeight="1" collapsed="1">
      <c r="A180" s="53">
        <v>3</v>
      </c>
      <c r="B180" s="55">
        <v>1</v>
      </c>
      <c r="C180" s="53">
        <v>1</v>
      </c>
      <c r="D180" s="54">
        <v>1</v>
      </c>
      <c r="E180" s="54">
        <v>1</v>
      </c>
      <c r="F180" s="87"/>
      <c r="G180" s="57" t="s">
        <v>138</v>
      </c>
      <c r="H180" s="42">
        <v>151</v>
      </c>
      <c r="I180" s="63">
        <f t="shared" si="18"/>
        <v>0</v>
      </c>
      <c r="J180" s="43">
        <f t="shared" si="18"/>
        <v>0</v>
      </c>
      <c r="K180" s="43">
        <f t="shared" si="18"/>
        <v>0</v>
      </c>
      <c r="L180" s="43">
        <f t="shared" si="18"/>
        <v>0</v>
      </c>
    </row>
    <row r="181" spans="1:12" ht="13.5" hidden="1" customHeight="1" collapsed="1">
      <c r="A181" s="53">
        <v>3</v>
      </c>
      <c r="B181" s="55">
        <v>1</v>
      </c>
      <c r="C181" s="53">
        <v>1</v>
      </c>
      <c r="D181" s="54">
        <v>1</v>
      </c>
      <c r="E181" s="54">
        <v>1</v>
      </c>
      <c r="F181" s="87">
        <v>1</v>
      </c>
      <c r="G181" s="57" t="s">
        <v>138</v>
      </c>
      <c r="H181" s="42">
        <v>152</v>
      </c>
      <c r="I181" s="60">
        <v>0</v>
      </c>
      <c r="J181" s="60">
        <v>0</v>
      </c>
      <c r="K181" s="60">
        <v>0</v>
      </c>
      <c r="L181" s="60">
        <v>0</v>
      </c>
    </row>
    <row r="182" spans="1:12" ht="14.25" hidden="1" customHeight="1" collapsed="1">
      <c r="A182" s="48">
        <v>3</v>
      </c>
      <c r="B182" s="46">
        <v>1</v>
      </c>
      <c r="C182" s="46">
        <v>1</v>
      </c>
      <c r="D182" s="46">
        <v>2</v>
      </c>
      <c r="E182" s="46"/>
      <c r="F182" s="49"/>
      <c r="G182" s="47" t="s">
        <v>139</v>
      </c>
      <c r="H182" s="42">
        <v>153</v>
      </c>
      <c r="I182" s="63">
        <f>I183</f>
        <v>0</v>
      </c>
      <c r="J182" s="84">
        <f>J183</f>
        <v>0</v>
      </c>
      <c r="K182" s="64">
        <f>K183</f>
        <v>0</v>
      </c>
      <c r="L182" s="63">
        <f>L183</f>
        <v>0</v>
      </c>
    </row>
    <row r="183" spans="1:12" ht="13.5" hidden="1" customHeight="1" collapsed="1">
      <c r="A183" s="53">
        <v>3</v>
      </c>
      <c r="B183" s="54">
        <v>1</v>
      </c>
      <c r="C183" s="54">
        <v>1</v>
      </c>
      <c r="D183" s="54">
        <v>2</v>
      </c>
      <c r="E183" s="54">
        <v>1</v>
      </c>
      <c r="F183" s="56"/>
      <c r="G183" s="47" t="s">
        <v>139</v>
      </c>
      <c r="H183" s="42">
        <v>154</v>
      </c>
      <c r="I183" s="43">
        <f>SUM(I184:I186)</f>
        <v>0</v>
      </c>
      <c r="J183" s="83">
        <f>SUM(J184:J186)</f>
        <v>0</v>
      </c>
      <c r="K183" s="44">
        <f>SUM(K184:K186)</f>
        <v>0</v>
      </c>
      <c r="L183" s="43">
        <f>SUM(L184:L186)</f>
        <v>0</v>
      </c>
    </row>
    <row r="184" spans="1:12" ht="14.25" hidden="1" customHeight="1" collapsed="1">
      <c r="A184" s="48">
        <v>3</v>
      </c>
      <c r="B184" s="46">
        <v>1</v>
      </c>
      <c r="C184" s="46">
        <v>1</v>
      </c>
      <c r="D184" s="46">
        <v>2</v>
      </c>
      <c r="E184" s="46">
        <v>1</v>
      </c>
      <c r="F184" s="49">
        <v>1</v>
      </c>
      <c r="G184" s="47" t="s">
        <v>140</v>
      </c>
      <c r="H184" s="42">
        <v>155</v>
      </c>
      <c r="I184" s="58">
        <v>0</v>
      </c>
      <c r="J184" s="58">
        <v>0</v>
      </c>
      <c r="K184" s="58">
        <v>0</v>
      </c>
      <c r="L184" s="103">
        <v>0</v>
      </c>
    </row>
    <row r="185" spans="1:12" ht="14.25" hidden="1" customHeight="1" collapsed="1">
      <c r="A185" s="53">
        <v>3</v>
      </c>
      <c r="B185" s="54">
        <v>1</v>
      </c>
      <c r="C185" s="54">
        <v>1</v>
      </c>
      <c r="D185" s="54">
        <v>2</v>
      </c>
      <c r="E185" s="54">
        <v>1</v>
      </c>
      <c r="F185" s="56">
        <v>2</v>
      </c>
      <c r="G185" s="55" t="s">
        <v>141</v>
      </c>
      <c r="H185" s="42">
        <v>156</v>
      </c>
      <c r="I185" s="60">
        <v>0</v>
      </c>
      <c r="J185" s="60">
        <v>0</v>
      </c>
      <c r="K185" s="60">
        <v>0</v>
      </c>
      <c r="L185" s="60">
        <v>0</v>
      </c>
    </row>
    <row r="186" spans="1:12" ht="26.25" hidden="1" customHeight="1" collapsed="1">
      <c r="A186" s="48">
        <v>3</v>
      </c>
      <c r="B186" s="46">
        <v>1</v>
      </c>
      <c r="C186" s="46">
        <v>1</v>
      </c>
      <c r="D186" s="46">
        <v>2</v>
      </c>
      <c r="E186" s="46">
        <v>1</v>
      </c>
      <c r="F186" s="49">
        <v>3</v>
      </c>
      <c r="G186" s="47" t="s">
        <v>142</v>
      </c>
      <c r="H186" s="42">
        <v>157</v>
      </c>
      <c r="I186" s="58">
        <v>0</v>
      </c>
      <c r="J186" s="58">
        <v>0</v>
      </c>
      <c r="K186" s="58">
        <v>0</v>
      </c>
      <c r="L186" s="103">
        <v>0</v>
      </c>
    </row>
    <row r="187" spans="1:12" ht="14.25" hidden="1" customHeight="1" collapsed="1">
      <c r="A187" s="53">
        <v>3</v>
      </c>
      <c r="B187" s="54">
        <v>1</v>
      </c>
      <c r="C187" s="54">
        <v>1</v>
      </c>
      <c r="D187" s="54">
        <v>3</v>
      </c>
      <c r="E187" s="54"/>
      <c r="F187" s="56"/>
      <c r="G187" s="55" t="s">
        <v>143</v>
      </c>
      <c r="H187" s="42">
        <v>158</v>
      </c>
      <c r="I187" s="43">
        <f>I188</f>
        <v>0</v>
      </c>
      <c r="J187" s="83">
        <f>J188</f>
        <v>0</v>
      </c>
      <c r="K187" s="44">
        <f>K188</f>
        <v>0</v>
      </c>
      <c r="L187" s="43">
        <f>L188</f>
        <v>0</v>
      </c>
    </row>
    <row r="188" spans="1:12" ht="14.25" hidden="1" customHeight="1" collapsed="1">
      <c r="A188" s="53">
        <v>3</v>
      </c>
      <c r="B188" s="54">
        <v>1</v>
      </c>
      <c r="C188" s="54">
        <v>1</v>
      </c>
      <c r="D188" s="54">
        <v>3</v>
      </c>
      <c r="E188" s="54">
        <v>1</v>
      </c>
      <c r="F188" s="56"/>
      <c r="G188" s="55" t="s">
        <v>143</v>
      </c>
      <c r="H188" s="42">
        <v>159</v>
      </c>
      <c r="I188" s="43">
        <f>SUM(I189:I191)</f>
        <v>0</v>
      </c>
      <c r="J188" s="43">
        <f>SUM(J189:J191)</f>
        <v>0</v>
      </c>
      <c r="K188" s="43">
        <f>SUM(K189:K191)</f>
        <v>0</v>
      </c>
      <c r="L188" s="43">
        <f>SUM(L189:L191)</f>
        <v>0</v>
      </c>
    </row>
    <row r="189" spans="1:12" ht="13.5" hidden="1" customHeight="1" collapsed="1">
      <c r="A189" s="53">
        <v>3</v>
      </c>
      <c r="B189" s="54">
        <v>1</v>
      </c>
      <c r="C189" s="54">
        <v>1</v>
      </c>
      <c r="D189" s="54">
        <v>3</v>
      </c>
      <c r="E189" s="54">
        <v>1</v>
      </c>
      <c r="F189" s="56">
        <v>1</v>
      </c>
      <c r="G189" s="55" t="s">
        <v>144</v>
      </c>
      <c r="H189" s="42">
        <v>160</v>
      </c>
      <c r="I189" s="60">
        <v>0</v>
      </c>
      <c r="J189" s="60">
        <v>0</v>
      </c>
      <c r="K189" s="60">
        <v>0</v>
      </c>
      <c r="L189" s="103">
        <v>0</v>
      </c>
    </row>
    <row r="190" spans="1:12" ht="15.75" hidden="1" customHeight="1" collapsed="1">
      <c r="A190" s="53">
        <v>3</v>
      </c>
      <c r="B190" s="54">
        <v>1</v>
      </c>
      <c r="C190" s="54">
        <v>1</v>
      </c>
      <c r="D190" s="54">
        <v>3</v>
      </c>
      <c r="E190" s="54">
        <v>1</v>
      </c>
      <c r="F190" s="56">
        <v>2</v>
      </c>
      <c r="G190" s="55" t="s">
        <v>145</v>
      </c>
      <c r="H190" s="42">
        <v>161</v>
      </c>
      <c r="I190" s="58">
        <v>0</v>
      </c>
      <c r="J190" s="60">
        <v>0</v>
      </c>
      <c r="K190" s="60">
        <v>0</v>
      </c>
      <c r="L190" s="60">
        <v>0</v>
      </c>
    </row>
    <row r="191" spans="1:12" ht="15.75" hidden="1" customHeight="1" collapsed="1">
      <c r="A191" s="53">
        <v>3</v>
      </c>
      <c r="B191" s="54">
        <v>1</v>
      </c>
      <c r="C191" s="54">
        <v>1</v>
      </c>
      <c r="D191" s="54">
        <v>3</v>
      </c>
      <c r="E191" s="54">
        <v>1</v>
      </c>
      <c r="F191" s="56">
        <v>3</v>
      </c>
      <c r="G191" s="57" t="s">
        <v>146</v>
      </c>
      <c r="H191" s="42">
        <v>162</v>
      </c>
      <c r="I191" s="58">
        <v>0</v>
      </c>
      <c r="J191" s="60">
        <v>0</v>
      </c>
      <c r="K191" s="60">
        <v>0</v>
      </c>
      <c r="L191" s="60">
        <v>0</v>
      </c>
    </row>
    <row r="192" spans="1:12" ht="18" hidden="1" customHeight="1" collapsed="1">
      <c r="A192" s="66">
        <v>3</v>
      </c>
      <c r="B192" s="67">
        <v>1</v>
      </c>
      <c r="C192" s="67">
        <v>1</v>
      </c>
      <c r="D192" s="67">
        <v>4</v>
      </c>
      <c r="E192" s="67"/>
      <c r="F192" s="69"/>
      <c r="G192" s="68" t="s">
        <v>147</v>
      </c>
      <c r="H192" s="42">
        <v>163</v>
      </c>
      <c r="I192" s="43">
        <f>I193</f>
        <v>0</v>
      </c>
      <c r="J192" s="85">
        <f>J193</f>
        <v>0</v>
      </c>
      <c r="K192" s="51">
        <f>K193</f>
        <v>0</v>
      </c>
      <c r="L192" s="52">
        <f>L193</f>
        <v>0</v>
      </c>
    </row>
    <row r="193" spans="1:12" ht="13.5" hidden="1" customHeight="1" collapsed="1">
      <c r="A193" s="53">
        <v>3</v>
      </c>
      <c r="B193" s="54">
        <v>1</v>
      </c>
      <c r="C193" s="54">
        <v>1</v>
      </c>
      <c r="D193" s="54">
        <v>4</v>
      </c>
      <c r="E193" s="54">
        <v>1</v>
      </c>
      <c r="F193" s="56"/>
      <c r="G193" s="68" t="s">
        <v>147</v>
      </c>
      <c r="H193" s="42">
        <v>164</v>
      </c>
      <c r="I193" s="63">
        <f>SUM(I194:I196)</f>
        <v>0</v>
      </c>
      <c r="J193" s="83">
        <f>SUM(J194:J196)</f>
        <v>0</v>
      </c>
      <c r="K193" s="44">
        <f>SUM(K194:K196)</f>
        <v>0</v>
      </c>
      <c r="L193" s="43">
        <f>SUM(L194:L196)</f>
        <v>0</v>
      </c>
    </row>
    <row r="194" spans="1:12" ht="17.25" hidden="1" customHeight="1" collapsed="1">
      <c r="A194" s="53">
        <v>3</v>
      </c>
      <c r="B194" s="54">
        <v>1</v>
      </c>
      <c r="C194" s="54">
        <v>1</v>
      </c>
      <c r="D194" s="54">
        <v>4</v>
      </c>
      <c r="E194" s="54">
        <v>1</v>
      </c>
      <c r="F194" s="56">
        <v>1</v>
      </c>
      <c r="G194" s="55" t="s">
        <v>148</v>
      </c>
      <c r="H194" s="42">
        <v>165</v>
      </c>
      <c r="I194" s="60">
        <v>0</v>
      </c>
      <c r="J194" s="60">
        <v>0</v>
      </c>
      <c r="K194" s="60">
        <v>0</v>
      </c>
      <c r="L194" s="103">
        <v>0</v>
      </c>
    </row>
    <row r="195" spans="1:12" ht="25.5" hidden="1" customHeight="1" collapsed="1">
      <c r="A195" s="48">
        <v>3</v>
      </c>
      <c r="B195" s="46">
        <v>1</v>
      </c>
      <c r="C195" s="46">
        <v>1</v>
      </c>
      <c r="D195" s="46">
        <v>4</v>
      </c>
      <c r="E195" s="46">
        <v>1</v>
      </c>
      <c r="F195" s="49">
        <v>2</v>
      </c>
      <c r="G195" s="47" t="s">
        <v>149</v>
      </c>
      <c r="H195" s="42">
        <v>166</v>
      </c>
      <c r="I195" s="58">
        <v>0</v>
      </c>
      <c r="J195" s="58">
        <v>0</v>
      </c>
      <c r="K195" s="58">
        <v>0</v>
      </c>
      <c r="L195" s="60">
        <v>0</v>
      </c>
    </row>
    <row r="196" spans="1:12" ht="14.25" hidden="1" customHeight="1" collapsed="1">
      <c r="A196" s="53">
        <v>3</v>
      </c>
      <c r="B196" s="54">
        <v>1</v>
      </c>
      <c r="C196" s="54">
        <v>1</v>
      </c>
      <c r="D196" s="54">
        <v>4</v>
      </c>
      <c r="E196" s="54">
        <v>1</v>
      </c>
      <c r="F196" s="56">
        <v>3</v>
      </c>
      <c r="G196" s="55" t="s">
        <v>150</v>
      </c>
      <c r="H196" s="42">
        <v>167</v>
      </c>
      <c r="I196" s="58">
        <v>0</v>
      </c>
      <c r="J196" s="58">
        <v>0</v>
      </c>
      <c r="K196" s="58">
        <v>0</v>
      </c>
      <c r="L196" s="60">
        <v>0</v>
      </c>
    </row>
    <row r="197" spans="1:12" ht="25.5" hidden="1" customHeight="1" collapsed="1">
      <c r="A197" s="53">
        <v>3</v>
      </c>
      <c r="B197" s="54">
        <v>1</v>
      </c>
      <c r="C197" s="54">
        <v>1</v>
      </c>
      <c r="D197" s="54">
        <v>5</v>
      </c>
      <c r="E197" s="54"/>
      <c r="F197" s="56"/>
      <c r="G197" s="55" t="s">
        <v>151</v>
      </c>
      <c r="H197" s="42">
        <v>168</v>
      </c>
      <c r="I197" s="43">
        <f t="shared" ref="I197:L198" si="19">I198</f>
        <v>0</v>
      </c>
      <c r="J197" s="83">
        <f t="shared" si="19"/>
        <v>0</v>
      </c>
      <c r="K197" s="44">
        <f t="shared" si="19"/>
        <v>0</v>
      </c>
      <c r="L197" s="43">
        <f t="shared" si="19"/>
        <v>0</v>
      </c>
    </row>
    <row r="198" spans="1:12" ht="26.25" hidden="1" customHeight="1" collapsed="1">
      <c r="A198" s="66">
        <v>3</v>
      </c>
      <c r="B198" s="67">
        <v>1</v>
      </c>
      <c r="C198" s="67">
        <v>1</v>
      </c>
      <c r="D198" s="67">
        <v>5</v>
      </c>
      <c r="E198" s="67">
        <v>1</v>
      </c>
      <c r="F198" s="69"/>
      <c r="G198" s="55" t="s">
        <v>151</v>
      </c>
      <c r="H198" s="42">
        <v>169</v>
      </c>
      <c r="I198" s="44">
        <f t="shared" si="19"/>
        <v>0</v>
      </c>
      <c r="J198" s="44">
        <f t="shared" si="19"/>
        <v>0</v>
      </c>
      <c r="K198" s="44">
        <f t="shared" si="19"/>
        <v>0</v>
      </c>
      <c r="L198" s="44">
        <f t="shared" si="19"/>
        <v>0</v>
      </c>
    </row>
    <row r="199" spans="1:12" ht="27" hidden="1" customHeight="1" collapsed="1">
      <c r="A199" s="53">
        <v>3</v>
      </c>
      <c r="B199" s="54">
        <v>1</v>
      </c>
      <c r="C199" s="54">
        <v>1</v>
      </c>
      <c r="D199" s="54">
        <v>5</v>
      </c>
      <c r="E199" s="54">
        <v>1</v>
      </c>
      <c r="F199" s="56">
        <v>1</v>
      </c>
      <c r="G199" s="55" t="s">
        <v>151</v>
      </c>
      <c r="H199" s="42">
        <v>170</v>
      </c>
      <c r="I199" s="58">
        <v>0</v>
      </c>
      <c r="J199" s="60">
        <v>0</v>
      </c>
      <c r="K199" s="60">
        <v>0</v>
      </c>
      <c r="L199" s="60">
        <v>0</v>
      </c>
    </row>
    <row r="200" spans="1:12" ht="26.25" hidden="1" customHeight="1" collapsed="1">
      <c r="A200" s="66">
        <v>3</v>
      </c>
      <c r="B200" s="67">
        <v>1</v>
      </c>
      <c r="C200" s="67">
        <v>2</v>
      </c>
      <c r="D200" s="67"/>
      <c r="E200" s="67"/>
      <c r="F200" s="69"/>
      <c r="G200" s="68" t="s">
        <v>152</v>
      </c>
      <c r="H200" s="42">
        <v>171</v>
      </c>
      <c r="I200" s="43">
        <f t="shared" ref="I200:L201" si="20">I201</f>
        <v>0</v>
      </c>
      <c r="J200" s="85">
        <f t="shared" si="20"/>
        <v>0</v>
      </c>
      <c r="K200" s="51">
        <f t="shared" si="20"/>
        <v>0</v>
      </c>
      <c r="L200" s="52">
        <f t="shared" si="20"/>
        <v>0</v>
      </c>
    </row>
    <row r="201" spans="1:12" ht="25.5" hidden="1" customHeight="1" collapsed="1">
      <c r="A201" s="53">
        <v>3</v>
      </c>
      <c r="B201" s="54">
        <v>1</v>
      </c>
      <c r="C201" s="54">
        <v>2</v>
      </c>
      <c r="D201" s="54">
        <v>1</v>
      </c>
      <c r="E201" s="54"/>
      <c r="F201" s="56"/>
      <c r="G201" s="68" t="s">
        <v>152</v>
      </c>
      <c r="H201" s="42">
        <v>172</v>
      </c>
      <c r="I201" s="63">
        <f t="shared" si="20"/>
        <v>0</v>
      </c>
      <c r="J201" s="83">
        <f t="shared" si="20"/>
        <v>0</v>
      </c>
      <c r="K201" s="44">
        <f t="shared" si="20"/>
        <v>0</v>
      </c>
      <c r="L201" s="43">
        <f t="shared" si="20"/>
        <v>0</v>
      </c>
    </row>
    <row r="202" spans="1:12" ht="26.25" hidden="1" customHeight="1" collapsed="1">
      <c r="A202" s="48">
        <v>3</v>
      </c>
      <c r="B202" s="46">
        <v>1</v>
      </c>
      <c r="C202" s="46">
        <v>2</v>
      </c>
      <c r="D202" s="46">
        <v>1</v>
      </c>
      <c r="E202" s="46">
        <v>1</v>
      </c>
      <c r="F202" s="49"/>
      <c r="G202" s="68" t="s">
        <v>152</v>
      </c>
      <c r="H202" s="42">
        <v>173</v>
      </c>
      <c r="I202" s="43">
        <f>SUM(I203:I206)</f>
        <v>0</v>
      </c>
      <c r="J202" s="84">
        <f>SUM(J203:J206)</f>
        <v>0</v>
      </c>
      <c r="K202" s="64">
        <f>SUM(K203:K206)</f>
        <v>0</v>
      </c>
      <c r="L202" s="63">
        <f>SUM(L203:L206)</f>
        <v>0</v>
      </c>
    </row>
    <row r="203" spans="1:12" ht="41.25" hidden="1" customHeight="1" collapsed="1">
      <c r="A203" s="53">
        <v>3</v>
      </c>
      <c r="B203" s="54">
        <v>1</v>
      </c>
      <c r="C203" s="54">
        <v>2</v>
      </c>
      <c r="D203" s="54">
        <v>1</v>
      </c>
      <c r="E203" s="54">
        <v>1</v>
      </c>
      <c r="F203" s="56">
        <v>2</v>
      </c>
      <c r="G203" s="55" t="s">
        <v>153</v>
      </c>
      <c r="H203" s="42">
        <v>174</v>
      </c>
      <c r="I203" s="60">
        <v>0</v>
      </c>
      <c r="J203" s="60">
        <v>0</v>
      </c>
      <c r="K203" s="60">
        <v>0</v>
      </c>
      <c r="L203" s="60">
        <v>0</v>
      </c>
    </row>
    <row r="204" spans="1:12" ht="14.25" hidden="1" customHeight="1" collapsed="1">
      <c r="A204" s="53">
        <v>3</v>
      </c>
      <c r="B204" s="54">
        <v>1</v>
      </c>
      <c r="C204" s="54">
        <v>2</v>
      </c>
      <c r="D204" s="53">
        <v>1</v>
      </c>
      <c r="E204" s="54">
        <v>1</v>
      </c>
      <c r="F204" s="56">
        <v>3</v>
      </c>
      <c r="G204" s="55" t="s">
        <v>154</v>
      </c>
      <c r="H204" s="42">
        <v>175</v>
      </c>
      <c r="I204" s="60">
        <v>0</v>
      </c>
      <c r="J204" s="60">
        <v>0</v>
      </c>
      <c r="K204" s="60">
        <v>0</v>
      </c>
      <c r="L204" s="60">
        <v>0</v>
      </c>
    </row>
    <row r="205" spans="1:12" ht="18.75" hidden="1" customHeight="1" collapsed="1">
      <c r="A205" s="53">
        <v>3</v>
      </c>
      <c r="B205" s="54">
        <v>1</v>
      </c>
      <c r="C205" s="54">
        <v>2</v>
      </c>
      <c r="D205" s="53">
        <v>1</v>
      </c>
      <c r="E205" s="54">
        <v>1</v>
      </c>
      <c r="F205" s="56">
        <v>4</v>
      </c>
      <c r="G205" s="55" t="s">
        <v>155</v>
      </c>
      <c r="H205" s="42">
        <v>176</v>
      </c>
      <c r="I205" s="60">
        <v>0</v>
      </c>
      <c r="J205" s="60">
        <v>0</v>
      </c>
      <c r="K205" s="60">
        <v>0</v>
      </c>
      <c r="L205" s="60">
        <v>0</v>
      </c>
    </row>
    <row r="206" spans="1:12" ht="17.25" hidden="1" customHeight="1" collapsed="1">
      <c r="A206" s="66">
        <v>3</v>
      </c>
      <c r="B206" s="75">
        <v>1</v>
      </c>
      <c r="C206" s="75">
        <v>2</v>
      </c>
      <c r="D206" s="74">
        <v>1</v>
      </c>
      <c r="E206" s="75">
        <v>1</v>
      </c>
      <c r="F206" s="76">
        <v>5</v>
      </c>
      <c r="G206" s="77" t="s">
        <v>156</v>
      </c>
      <c r="H206" s="42">
        <v>177</v>
      </c>
      <c r="I206" s="60">
        <v>0</v>
      </c>
      <c r="J206" s="60">
        <v>0</v>
      </c>
      <c r="K206" s="60">
        <v>0</v>
      </c>
      <c r="L206" s="103">
        <v>0</v>
      </c>
    </row>
    <row r="207" spans="1:12" ht="15" hidden="1" customHeight="1" collapsed="1">
      <c r="A207" s="53">
        <v>3</v>
      </c>
      <c r="B207" s="54">
        <v>1</v>
      </c>
      <c r="C207" s="54">
        <v>3</v>
      </c>
      <c r="D207" s="53"/>
      <c r="E207" s="54"/>
      <c r="F207" s="56"/>
      <c r="G207" s="55" t="s">
        <v>157</v>
      </c>
      <c r="H207" s="42">
        <v>178</v>
      </c>
      <c r="I207" s="43">
        <f>SUM(I208+I211)</f>
        <v>0</v>
      </c>
      <c r="J207" s="83">
        <f>SUM(J208+J211)</f>
        <v>0</v>
      </c>
      <c r="K207" s="44">
        <f>SUM(K208+K211)</f>
        <v>0</v>
      </c>
      <c r="L207" s="43">
        <f>SUM(L208+L211)</f>
        <v>0</v>
      </c>
    </row>
    <row r="208" spans="1:12" ht="27.75" hidden="1" customHeight="1" collapsed="1">
      <c r="A208" s="48">
        <v>3</v>
      </c>
      <c r="B208" s="46">
        <v>1</v>
      </c>
      <c r="C208" s="46">
        <v>3</v>
      </c>
      <c r="D208" s="48">
        <v>1</v>
      </c>
      <c r="E208" s="53"/>
      <c r="F208" s="49"/>
      <c r="G208" s="47" t="s">
        <v>158</v>
      </c>
      <c r="H208" s="42">
        <v>179</v>
      </c>
      <c r="I208" s="63">
        <f t="shared" ref="I208:L209" si="21">I209</f>
        <v>0</v>
      </c>
      <c r="J208" s="84">
        <f t="shared" si="21"/>
        <v>0</v>
      </c>
      <c r="K208" s="64">
        <f t="shared" si="21"/>
        <v>0</v>
      </c>
      <c r="L208" s="63">
        <f t="shared" si="21"/>
        <v>0</v>
      </c>
    </row>
    <row r="209" spans="1:16" ht="30.75" hidden="1" customHeight="1" collapsed="1">
      <c r="A209" s="53">
        <v>3</v>
      </c>
      <c r="B209" s="54">
        <v>1</v>
      </c>
      <c r="C209" s="54">
        <v>3</v>
      </c>
      <c r="D209" s="53">
        <v>1</v>
      </c>
      <c r="E209" s="53">
        <v>1</v>
      </c>
      <c r="F209" s="56"/>
      <c r="G209" s="47" t="s">
        <v>158</v>
      </c>
      <c r="H209" s="42">
        <v>180</v>
      </c>
      <c r="I209" s="43">
        <f t="shared" si="21"/>
        <v>0</v>
      </c>
      <c r="J209" s="83">
        <f t="shared" si="21"/>
        <v>0</v>
      </c>
      <c r="K209" s="44">
        <f t="shared" si="21"/>
        <v>0</v>
      </c>
      <c r="L209" s="43">
        <f t="shared" si="21"/>
        <v>0</v>
      </c>
    </row>
    <row r="210" spans="1:16" ht="27.75" hidden="1" customHeight="1" collapsed="1">
      <c r="A210" s="53">
        <v>3</v>
      </c>
      <c r="B210" s="55">
        <v>1</v>
      </c>
      <c r="C210" s="53">
        <v>3</v>
      </c>
      <c r="D210" s="54">
        <v>1</v>
      </c>
      <c r="E210" s="54">
        <v>1</v>
      </c>
      <c r="F210" s="56">
        <v>1</v>
      </c>
      <c r="G210" s="47" t="s">
        <v>158</v>
      </c>
      <c r="H210" s="42">
        <v>181</v>
      </c>
      <c r="I210" s="103">
        <v>0</v>
      </c>
      <c r="J210" s="103">
        <v>0</v>
      </c>
      <c r="K210" s="103">
        <v>0</v>
      </c>
      <c r="L210" s="103">
        <v>0</v>
      </c>
    </row>
    <row r="211" spans="1:16" ht="15" hidden="1" customHeight="1" collapsed="1">
      <c r="A211" s="53">
        <v>3</v>
      </c>
      <c r="B211" s="55">
        <v>1</v>
      </c>
      <c r="C211" s="53">
        <v>3</v>
      </c>
      <c r="D211" s="54">
        <v>2</v>
      </c>
      <c r="E211" s="54"/>
      <c r="F211" s="56"/>
      <c r="G211" s="55" t="s">
        <v>159</v>
      </c>
      <c r="H211" s="42">
        <v>182</v>
      </c>
      <c r="I211" s="43">
        <f>I212</f>
        <v>0</v>
      </c>
      <c r="J211" s="83">
        <f>J212</f>
        <v>0</v>
      </c>
      <c r="K211" s="44">
        <f>K212</f>
        <v>0</v>
      </c>
      <c r="L211" s="43">
        <f>L212</f>
        <v>0</v>
      </c>
    </row>
    <row r="212" spans="1:16" ht="15.75" hidden="1" customHeight="1" collapsed="1">
      <c r="A212" s="48">
        <v>3</v>
      </c>
      <c r="B212" s="47">
        <v>1</v>
      </c>
      <c r="C212" s="48">
        <v>3</v>
      </c>
      <c r="D212" s="46">
        <v>2</v>
      </c>
      <c r="E212" s="46">
        <v>1</v>
      </c>
      <c r="F212" s="49"/>
      <c r="G212" s="55" t="s">
        <v>159</v>
      </c>
      <c r="H212" s="42">
        <v>183</v>
      </c>
      <c r="I212" s="43">
        <f>SUM(I213:I218)</f>
        <v>0</v>
      </c>
      <c r="J212" s="43">
        <f>SUM(J213:J218)</f>
        <v>0</v>
      </c>
      <c r="K212" s="43">
        <f>SUM(K213:K218)</f>
        <v>0</v>
      </c>
      <c r="L212" s="43">
        <f>SUM(L213:L218)</f>
        <v>0</v>
      </c>
      <c r="M212" s="139"/>
      <c r="N212" s="139"/>
      <c r="O212" s="139"/>
      <c r="P212" s="139"/>
    </row>
    <row r="213" spans="1:16" ht="15" hidden="1" customHeight="1" collapsed="1">
      <c r="A213" s="53">
        <v>3</v>
      </c>
      <c r="B213" s="55">
        <v>1</v>
      </c>
      <c r="C213" s="53">
        <v>3</v>
      </c>
      <c r="D213" s="54">
        <v>2</v>
      </c>
      <c r="E213" s="54">
        <v>1</v>
      </c>
      <c r="F213" s="56">
        <v>1</v>
      </c>
      <c r="G213" s="55" t="s">
        <v>160</v>
      </c>
      <c r="H213" s="42">
        <v>184</v>
      </c>
      <c r="I213" s="60">
        <v>0</v>
      </c>
      <c r="J213" s="60">
        <v>0</v>
      </c>
      <c r="K213" s="60">
        <v>0</v>
      </c>
      <c r="L213" s="103">
        <v>0</v>
      </c>
    </row>
    <row r="214" spans="1:16" ht="26.25" hidden="1" customHeight="1" collapsed="1">
      <c r="A214" s="53">
        <v>3</v>
      </c>
      <c r="B214" s="55">
        <v>1</v>
      </c>
      <c r="C214" s="53">
        <v>3</v>
      </c>
      <c r="D214" s="54">
        <v>2</v>
      </c>
      <c r="E214" s="54">
        <v>1</v>
      </c>
      <c r="F214" s="56">
        <v>2</v>
      </c>
      <c r="G214" s="55" t="s">
        <v>161</v>
      </c>
      <c r="H214" s="42">
        <v>185</v>
      </c>
      <c r="I214" s="60">
        <v>0</v>
      </c>
      <c r="J214" s="60">
        <v>0</v>
      </c>
      <c r="K214" s="60">
        <v>0</v>
      </c>
      <c r="L214" s="60">
        <v>0</v>
      </c>
    </row>
    <row r="215" spans="1:16" ht="16.5" hidden="1" customHeight="1" collapsed="1">
      <c r="A215" s="53">
        <v>3</v>
      </c>
      <c r="B215" s="55">
        <v>1</v>
      </c>
      <c r="C215" s="53">
        <v>3</v>
      </c>
      <c r="D215" s="54">
        <v>2</v>
      </c>
      <c r="E215" s="54">
        <v>1</v>
      </c>
      <c r="F215" s="56">
        <v>3</v>
      </c>
      <c r="G215" s="55" t="s">
        <v>162</v>
      </c>
      <c r="H215" s="42">
        <v>186</v>
      </c>
      <c r="I215" s="60">
        <v>0</v>
      </c>
      <c r="J215" s="60">
        <v>0</v>
      </c>
      <c r="K215" s="60">
        <v>0</v>
      </c>
      <c r="L215" s="60">
        <v>0</v>
      </c>
    </row>
    <row r="216" spans="1:16" ht="27.75" hidden="1" customHeight="1" collapsed="1">
      <c r="A216" s="53">
        <v>3</v>
      </c>
      <c r="B216" s="55">
        <v>1</v>
      </c>
      <c r="C216" s="53">
        <v>3</v>
      </c>
      <c r="D216" s="54">
        <v>2</v>
      </c>
      <c r="E216" s="54">
        <v>1</v>
      </c>
      <c r="F216" s="56">
        <v>4</v>
      </c>
      <c r="G216" s="55" t="s">
        <v>163</v>
      </c>
      <c r="H216" s="42">
        <v>187</v>
      </c>
      <c r="I216" s="60">
        <v>0</v>
      </c>
      <c r="J216" s="60">
        <v>0</v>
      </c>
      <c r="K216" s="60">
        <v>0</v>
      </c>
      <c r="L216" s="103">
        <v>0</v>
      </c>
    </row>
    <row r="217" spans="1:16" ht="15.75" hidden="1" customHeight="1" collapsed="1">
      <c r="A217" s="53">
        <v>3</v>
      </c>
      <c r="B217" s="55">
        <v>1</v>
      </c>
      <c r="C217" s="53">
        <v>3</v>
      </c>
      <c r="D217" s="54">
        <v>2</v>
      </c>
      <c r="E217" s="54">
        <v>1</v>
      </c>
      <c r="F217" s="56">
        <v>5</v>
      </c>
      <c r="G217" s="47" t="s">
        <v>164</v>
      </c>
      <c r="H217" s="42">
        <v>188</v>
      </c>
      <c r="I217" s="60">
        <v>0</v>
      </c>
      <c r="J217" s="60">
        <v>0</v>
      </c>
      <c r="K217" s="60">
        <v>0</v>
      </c>
      <c r="L217" s="60">
        <v>0</v>
      </c>
    </row>
    <row r="218" spans="1:16" ht="13.5" hidden="1" customHeight="1" collapsed="1">
      <c r="A218" s="53">
        <v>3</v>
      </c>
      <c r="B218" s="55">
        <v>1</v>
      </c>
      <c r="C218" s="53">
        <v>3</v>
      </c>
      <c r="D218" s="54">
        <v>2</v>
      </c>
      <c r="E218" s="54">
        <v>1</v>
      </c>
      <c r="F218" s="56">
        <v>6</v>
      </c>
      <c r="G218" s="47" t="s">
        <v>159</v>
      </c>
      <c r="H218" s="42">
        <v>189</v>
      </c>
      <c r="I218" s="60">
        <v>0</v>
      </c>
      <c r="J218" s="60">
        <v>0</v>
      </c>
      <c r="K218" s="60">
        <v>0</v>
      </c>
      <c r="L218" s="103">
        <v>0</v>
      </c>
    </row>
    <row r="219" spans="1:16" ht="27" hidden="1" customHeight="1" collapsed="1">
      <c r="A219" s="48">
        <v>3</v>
      </c>
      <c r="B219" s="46">
        <v>1</v>
      </c>
      <c r="C219" s="46">
        <v>4</v>
      </c>
      <c r="D219" s="46"/>
      <c r="E219" s="46"/>
      <c r="F219" s="49"/>
      <c r="G219" s="47" t="s">
        <v>165</v>
      </c>
      <c r="H219" s="42">
        <v>190</v>
      </c>
      <c r="I219" s="63">
        <f t="shared" ref="I219:L221" si="22">I220</f>
        <v>0</v>
      </c>
      <c r="J219" s="84">
        <f t="shared" si="22"/>
        <v>0</v>
      </c>
      <c r="K219" s="64">
        <f t="shared" si="22"/>
        <v>0</v>
      </c>
      <c r="L219" s="64">
        <f t="shared" si="22"/>
        <v>0</v>
      </c>
    </row>
    <row r="220" spans="1:16" ht="27" hidden="1" customHeight="1" collapsed="1">
      <c r="A220" s="66">
        <v>3</v>
      </c>
      <c r="B220" s="75">
        <v>1</v>
      </c>
      <c r="C220" s="75">
        <v>4</v>
      </c>
      <c r="D220" s="75">
        <v>1</v>
      </c>
      <c r="E220" s="75"/>
      <c r="F220" s="76"/>
      <c r="G220" s="47" t="s">
        <v>165</v>
      </c>
      <c r="H220" s="42">
        <v>191</v>
      </c>
      <c r="I220" s="70">
        <f t="shared" si="22"/>
        <v>0</v>
      </c>
      <c r="J220" s="96">
        <f t="shared" si="22"/>
        <v>0</v>
      </c>
      <c r="K220" s="71">
        <f t="shared" si="22"/>
        <v>0</v>
      </c>
      <c r="L220" s="71">
        <f t="shared" si="22"/>
        <v>0</v>
      </c>
    </row>
    <row r="221" spans="1:16" ht="27.75" hidden="1" customHeight="1" collapsed="1">
      <c r="A221" s="53">
        <v>3</v>
      </c>
      <c r="B221" s="54">
        <v>1</v>
      </c>
      <c r="C221" s="54">
        <v>4</v>
      </c>
      <c r="D221" s="54">
        <v>1</v>
      </c>
      <c r="E221" s="54">
        <v>1</v>
      </c>
      <c r="F221" s="56"/>
      <c r="G221" s="47" t="s">
        <v>166</v>
      </c>
      <c r="H221" s="42">
        <v>192</v>
      </c>
      <c r="I221" s="43">
        <f t="shared" si="22"/>
        <v>0</v>
      </c>
      <c r="J221" s="83">
        <f t="shared" si="22"/>
        <v>0</v>
      </c>
      <c r="K221" s="44">
        <f t="shared" si="22"/>
        <v>0</v>
      </c>
      <c r="L221" s="44">
        <f t="shared" si="22"/>
        <v>0</v>
      </c>
    </row>
    <row r="222" spans="1:16" ht="27" hidden="1" customHeight="1" collapsed="1">
      <c r="A222" s="57">
        <v>3</v>
      </c>
      <c r="B222" s="53">
        <v>1</v>
      </c>
      <c r="C222" s="54">
        <v>4</v>
      </c>
      <c r="D222" s="54">
        <v>1</v>
      </c>
      <c r="E222" s="54">
        <v>1</v>
      </c>
      <c r="F222" s="56">
        <v>1</v>
      </c>
      <c r="G222" s="47" t="s">
        <v>166</v>
      </c>
      <c r="H222" s="42">
        <v>193</v>
      </c>
      <c r="I222" s="60">
        <v>0</v>
      </c>
      <c r="J222" s="60">
        <v>0</v>
      </c>
      <c r="K222" s="60">
        <v>0</v>
      </c>
      <c r="L222" s="60">
        <v>0</v>
      </c>
    </row>
    <row r="223" spans="1:16" ht="26.25" hidden="1" customHeight="1" collapsed="1">
      <c r="A223" s="57">
        <v>3</v>
      </c>
      <c r="B223" s="54">
        <v>1</v>
      </c>
      <c r="C223" s="54">
        <v>5</v>
      </c>
      <c r="D223" s="54"/>
      <c r="E223" s="54"/>
      <c r="F223" s="56"/>
      <c r="G223" s="55" t="s">
        <v>167</v>
      </c>
      <c r="H223" s="42">
        <v>194</v>
      </c>
      <c r="I223" s="43">
        <f t="shared" ref="I223:L224" si="23">I224</f>
        <v>0</v>
      </c>
      <c r="J223" s="43">
        <f t="shared" si="23"/>
        <v>0</v>
      </c>
      <c r="K223" s="43">
        <f t="shared" si="23"/>
        <v>0</v>
      </c>
      <c r="L223" s="43">
        <f t="shared" si="23"/>
        <v>0</v>
      </c>
    </row>
    <row r="224" spans="1:16" ht="30" hidden="1" customHeight="1" collapsed="1">
      <c r="A224" s="57">
        <v>3</v>
      </c>
      <c r="B224" s="54">
        <v>1</v>
      </c>
      <c r="C224" s="54">
        <v>5</v>
      </c>
      <c r="D224" s="54">
        <v>1</v>
      </c>
      <c r="E224" s="54"/>
      <c r="F224" s="56"/>
      <c r="G224" s="55" t="s">
        <v>167</v>
      </c>
      <c r="H224" s="42">
        <v>195</v>
      </c>
      <c r="I224" s="43">
        <f t="shared" si="23"/>
        <v>0</v>
      </c>
      <c r="J224" s="43">
        <f t="shared" si="23"/>
        <v>0</v>
      </c>
      <c r="K224" s="43">
        <f t="shared" si="23"/>
        <v>0</v>
      </c>
      <c r="L224" s="43">
        <f t="shared" si="23"/>
        <v>0</v>
      </c>
    </row>
    <row r="225" spans="1:12" ht="27" hidden="1" customHeight="1" collapsed="1">
      <c r="A225" s="57">
        <v>3</v>
      </c>
      <c r="B225" s="54">
        <v>1</v>
      </c>
      <c r="C225" s="54">
        <v>5</v>
      </c>
      <c r="D225" s="54">
        <v>1</v>
      </c>
      <c r="E225" s="54">
        <v>1</v>
      </c>
      <c r="F225" s="56"/>
      <c r="G225" s="55" t="s">
        <v>167</v>
      </c>
      <c r="H225" s="42">
        <v>196</v>
      </c>
      <c r="I225" s="43">
        <f>SUM(I226:I228)</f>
        <v>0</v>
      </c>
      <c r="J225" s="43">
        <f>SUM(J226:J228)</f>
        <v>0</v>
      </c>
      <c r="K225" s="43">
        <f>SUM(K226:K228)</f>
        <v>0</v>
      </c>
      <c r="L225" s="43">
        <f>SUM(L226:L228)</f>
        <v>0</v>
      </c>
    </row>
    <row r="226" spans="1:12" ht="21" hidden="1" customHeight="1" collapsed="1">
      <c r="A226" s="57">
        <v>3</v>
      </c>
      <c r="B226" s="54">
        <v>1</v>
      </c>
      <c r="C226" s="54">
        <v>5</v>
      </c>
      <c r="D226" s="54">
        <v>1</v>
      </c>
      <c r="E226" s="54">
        <v>1</v>
      </c>
      <c r="F226" s="56">
        <v>1</v>
      </c>
      <c r="G226" s="105" t="s">
        <v>168</v>
      </c>
      <c r="H226" s="42">
        <v>197</v>
      </c>
      <c r="I226" s="60">
        <v>0</v>
      </c>
      <c r="J226" s="60">
        <v>0</v>
      </c>
      <c r="K226" s="60">
        <v>0</v>
      </c>
      <c r="L226" s="60">
        <v>0</v>
      </c>
    </row>
    <row r="227" spans="1:12" ht="25.5" hidden="1" customHeight="1" collapsed="1">
      <c r="A227" s="57">
        <v>3</v>
      </c>
      <c r="B227" s="54">
        <v>1</v>
      </c>
      <c r="C227" s="54">
        <v>5</v>
      </c>
      <c r="D227" s="54">
        <v>1</v>
      </c>
      <c r="E227" s="54">
        <v>1</v>
      </c>
      <c r="F227" s="56">
        <v>2</v>
      </c>
      <c r="G227" s="105" t="s">
        <v>169</v>
      </c>
      <c r="H227" s="42">
        <v>198</v>
      </c>
      <c r="I227" s="60">
        <v>0</v>
      </c>
      <c r="J227" s="60">
        <v>0</v>
      </c>
      <c r="K227" s="60">
        <v>0</v>
      </c>
      <c r="L227" s="60">
        <v>0</v>
      </c>
    </row>
    <row r="228" spans="1:12" ht="28.5" hidden="1" customHeight="1" collapsed="1">
      <c r="A228" s="57">
        <v>3</v>
      </c>
      <c r="B228" s="54">
        <v>1</v>
      </c>
      <c r="C228" s="54">
        <v>5</v>
      </c>
      <c r="D228" s="54">
        <v>1</v>
      </c>
      <c r="E228" s="54">
        <v>1</v>
      </c>
      <c r="F228" s="56">
        <v>3</v>
      </c>
      <c r="G228" s="105" t="s">
        <v>170</v>
      </c>
      <c r="H228" s="42">
        <v>199</v>
      </c>
      <c r="I228" s="60">
        <v>0</v>
      </c>
      <c r="J228" s="60">
        <v>0</v>
      </c>
      <c r="K228" s="60">
        <v>0</v>
      </c>
      <c r="L228" s="60">
        <v>0</v>
      </c>
    </row>
    <row r="229" spans="1:12" s="1" customFormat="1" ht="41.25" hidden="1" customHeight="1" collapsed="1">
      <c r="A229" s="38">
        <v>3</v>
      </c>
      <c r="B229" s="39">
        <v>2</v>
      </c>
      <c r="C229" s="39"/>
      <c r="D229" s="39"/>
      <c r="E229" s="39"/>
      <c r="F229" s="41"/>
      <c r="G229" s="40" t="s">
        <v>171</v>
      </c>
      <c r="H229" s="42">
        <v>200</v>
      </c>
      <c r="I229" s="43">
        <f>SUM(I230+I262)</f>
        <v>0</v>
      </c>
      <c r="J229" s="83">
        <f>SUM(J230+J262)</f>
        <v>0</v>
      </c>
      <c r="K229" s="44">
        <f>SUM(K230+K262)</f>
        <v>0</v>
      </c>
      <c r="L229" s="44">
        <f>SUM(L230+L262)</f>
        <v>0</v>
      </c>
    </row>
    <row r="230" spans="1:12" ht="26.25" hidden="1" customHeight="1" collapsed="1">
      <c r="A230" s="66">
        <v>3</v>
      </c>
      <c r="B230" s="74">
        <v>2</v>
      </c>
      <c r="C230" s="75">
        <v>1</v>
      </c>
      <c r="D230" s="75"/>
      <c r="E230" s="75"/>
      <c r="F230" s="76"/>
      <c r="G230" s="77" t="s">
        <v>172</v>
      </c>
      <c r="H230" s="42">
        <v>201</v>
      </c>
      <c r="I230" s="70">
        <f>SUM(I231+I240+I244+I248+I252+I255+I258)</f>
        <v>0</v>
      </c>
      <c r="J230" s="96">
        <f>SUM(J231+J240+J244+J248+J252+J255+J258)</f>
        <v>0</v>
      </c>
      <c r="K230" s="71">
        <f>SUM(K231+K240+K244+K248+K252+K255+K258)</f>
        <v>0</v>
      </c>
      <c r="L230" s="71">
        <f>SUM(L231+L240+L244+L248+L252+L255+L258)</f>
        <v>0</v>
      </c>
    </row>
    <row r="231" spans="1:12" ht="15.75" hidden="1" customHeight="1" collapsed="1">
      <c r="A231" s="53">
        <v>3</v>
      </c>
      <c r="B231" s="54">
        <v>2</v>
      </c>
      <c r="C231" s="54">
        <v>1</v>
      </c>
      <c r="D231" s="54">
        <v>1</v>
      </c>
      <c r="E231" s="54"/>
      <c r="F231" s="56"/>
      <c r="G231" s="55" t="s">
        <v>173</v>
      </c>
      <c r="H231" s="42">
        <v>202</v>
      </c>
      <c r="I231" s="70">
        <f>I232</f>
        <v>0</v>
      </c>
      <c r="J231" s="70">
        <f>J232</f>
        <v>0</v>
      </c>
      <c r="K231" s="70">
        <f>K232</f>
        <v>0</v>
      </c>
      <c r="L231" s="70">
        <f>L232</f>
        <v>0</v>
      </c>
    </row>
    <row r="232" spans="1:12" ht="12" hidden="1" customHeight="1" collapsed="1">
      <c r="A232" s="53">
        <v>3</v>
      </c>
      <c r="B232" s="53">
        <v>2</v>
      </c>
      <c r="C232" s="54">
        <v>1</v>
      </c>
      <c r="D232" s="54">
        <v>1</v>
      </c>
      <c r="E232" s="54">
        <v>1</v>
      </c>
      <c r="F232" s="56"/>
      <c r="G232" s="55" t="s">
        <v>174</v>
      </c>
      <c r="H232" s="42">
        <v>203</v>
      </c>
      <c r="I232" s="43">
        <f>SUM(I233:I233)</f>
        <v>0</v>
      </c>
      <c r="J232" s="83">
        <f>SUM(J233:J233)</f>
        <v>0</v>
      </c>
      <c r="K232" s="44">
        <f>SUM(K233:K233)</f>
        <v>0</v>
      </c>
      <c r="L232" s="44">
        <f>SUM(L233:L233)</f>
        <v>0</v>
      </c>
    </row>
    <row r="233" spans="1:12" ht="14.25" hidden="1" customHeight="1" collapsed="1">
      <c r="A233" s="66">
        <v>3</v>
      </c>
      <c r="B233" s="66">
        <v>2</v>
      </c>
      <c r="C233" s="75">
        <v>1</v>
      </c>
      <c r="D233" s="75">
        <v>1</v>
      </c>
      <c r="E233" s="75">
        <v>1</v>
      </c>
      <c r="F233" s="76">
        <v>1</v>
      </c>
      <c r="G233" s="77" t="s">
        <v>174</v>
      </c>
      <c r="H233" s="42">
        <v>204</v>
      </c>
      <c r="I233" s="60">
        <v>0</v>
      </c>
      <c r="J233" s="60">
        <v>0</v>
      </c>
      <c r="K233" s="60">
        <v>0</v>
      </c>
      <c r="L233" s="60">
        <v>0</v>
      </c>
    </row>
    <row r="234" spans="1:12" ht="14.25" hidden="1" customHeight="1" collapsed="1">
      <c r="A234" s="66">
        <v>3</v>
      </c>
      <c r="B234" s="75">
        <v>2</v>
      </c>
      <c r="C234" s="75">
        <v>1</v>
      </c>
      <c r="D234" s="75">
        <v>1</v>
      </c>
      <c r="E234" s="75">
        <v>2</v>
      </c>
      <c r="F234" s="76"/>
      <c r="G234" s="77" t="s">
        <v>175</v>
      </c>
      <c r="H234" s="42">
        <v>205</v>
      </c>
      <c r="I234" s="43">
        <f>SUM(I235:I236)</f>
        <v>0</v>
      </c>
      <c r="J234" s="43">
        <f>SUM(J235:J236)</f>
        <v>0</v>
      </c>
      <c r="K234" s="43">
        <f>SUM(K235:K236)</f>
        <v>0</v>
      </c>
      <c r="L234" s="43">
        <f>SUM(L235:L236)</f>
        <v>0</v>
      </c>
    </row>
    <row r="235" spans="1:12" ht="14.25" hidden="1" customHeight="1" collapsed="1">
      <c r="A235" s="66">
        <v>3</v>
      </c>
      <c r="B235" s="75">
        <v>2</v>
      </c>
      <c r="C235" s="75">
        <v>1</v>
      </c>
      <c r="D235" s="75">
        <v>1</v>
      </c>
      <c r="E235" s="75">
        <v>2</v>
      </c>
      <c r="F235" s="76">
        <v>1</v>
      </c>
      <c r="G235" s="77" t="s">
        <v>176</v>
      </c>
      <c r="H235" s="42">
        <v>206</v>
      </c>
      <c r="I235" s="60">
        <v>0</v>
      </c>
      <c r="J235" s="60">
        <v>0</v>
      </c>
      <c r="K235" s="60">
        <v>0</v>
      </c>
      <c r="L235" s="60">
        <v>0</v>
      </c>
    </row>
    <row r="236" spans="1:12" ht="14.25" hidden="1" customHeight="1" collapsed="1">
      <c r="A236" s="66">
        <v>3</v>
      </c>
      <c r="B236" s="75">
        <v>2</v>
      </c>
      <c r="C236" s="75">
        <v>1</v>
      </c>
      <c r="D236" s="75">
        <v>1</v>
      </c>
      <c r="E236" s="75">
        <v>2</v>
      </c>
      <c r="F236" s="76">
        <v>2</v>
      </c>
      <c r="G236" s="77" t="s">
        <v>177</v>
      </c>
      <c r="H236" s="42">
        <v>207</v>
      </c>
      <c r="I236" s="60">
        <v>0</v>
      </c>
      <c r="J236" s="60">
        <v>0</v>
      </c>
      <c r="K236" s="60">
        <v>0</v>
      </c>
      <c r="L236" s="60">
        <v>0</v>
      </c>
    </row>
    <row r="237" spans="1:12" ht="14.25" hidden="1" customHeight="1" collapsed="1">
      <c r="A237" s="66">
        <v>3</v>
      </c>
      <c r="B237" s="75">
        <v>2</v>
      </c>
      <c r="C237" s="75">
        <v>1</v>
      </c>
      <c r="D237" s="75">
        <v>1</v>
      </c>
      <c r="E237" s="75">
        <v>3</v>
      </c>
      <c r="F237" s="108"/>
      <c r="G237" s="77" t="s">
        <v>178</v>
      </c>
      <c r="H237" s="42">
        <v>208</v>
      </c>
      <c r="I237" s="43">
        <f>SUM(I238:I239)</f>
        <v>0</v>
      </c>
      <c r="J237" s="43">
        <f>SUM(J238:J239)</f>
        <v>0</v>
      </c>
      <c r="K237" s="43">
        <f>SUM(K238:K239)</f>
        <v>0</v>
      </c>
      <c r="L237" s="43">
        <f>SUM(L238:L239)</f>
        <v>0</v>
      </c>
    </row>
    <row r="238" spans="1:12" ht="14.25" hidden="1" customHeight="1" collapsed="1">
      <c r="A238" s="66">
        <v>3</v>
      </c>
      <c r="B238" s="75">
        <v>2</v>
      </c>
      <c r="C238" s="75">
        <v>1</v>
      </c>
      <c r="D238" s="75">
        <v>1</v>
      </c>
      <c r="E238" s="75">
        <v>3</v>
      </c>
      <c r="F238" s="76">
        <v>1</v>
      </c>
      <c r="G238" s="77" t="s">
        <v>179</v>
      </c>
      <c r="H238" s="42">
        <v>209</v>
      </c>
      <c r="I238" s="60">
        <v>0</v>
      </c>
      <c r="J238" s="60">
        <v>0</v>
      </c>
      <c r="K238" s="60">
        <v>0</v>
      </c>
      <c r="L238" s="60">
        <v>0</v>
      </c>
    </row>
    <row r="239" spans="1:12" ht="14.25" hidden="1" customHeight="1" collapsed="1">
      <c r="A239" s="66">
        <v>3</v>
      </c>
      <c r="B239" s="75">
        <v>2</v>
      </c>
      <c r="C239" s="75">
        <v>1</v>
      </c>
      <c r="D239" s="75">
        <v>1</v>
      </c>
      <c r="E239" s="75">
        <v>3</v>
      </c>
      <c r="F239" s="76">
        <v>2</v>
      </c>
      <c r="G239" s="77" t="s">
        <v>180</v>
      </c>
      <c r="H239" s="42">
        <v>210</v>
      </c>
      <c r="I239" s="60">
        <v>0</v>
      </c>
      <c r="J239" s="60">
        <v>0</v>
      </c>
      <c r="K239" s="60">
        <v>0</v>
      </c>
      <c r="L239" s="60">
        <v>0</v>
      </c>
    </row>
    <row r="240" spans="1:12" ht="27" hidden="1" customHeight="1" collapsed="1">
      <c r="A240" s="53">
        <v>3</v>
      </c>
      <c r="B240" s="54">
        <v>2</v>
      </c>
      <c r="C240" s="54">
        <v>1</v>
      </c>
      <c r="D240" s="54">
        <v>2</v>
      </c>
      <c r="E240" s="54"/>
      <c r="F240" s="56"/>
      <c r="G240" s="55" t="s">
        <v>181</v>
      </c>
      <c r="H240" s="42">
        <v>211</v>
      </c>
      <c r="I240" s="43">
        <f>I241</f>
        <v>0</v>
      </c>
      <c r="J240" s="43">
        <f>J241</f>
        <v>0</v>
      </c>
      <c r="K240" s="43">
        <f>K241</f>
        <v>0</v>
      </c>
      <c r="L240" s="43">
        <f>L241</f>
        <v>0</v>
      </c>
    </row>
    <row r="241" spans="1:12" ht="14.25" hidden="1" customHeight="1" collapsed="1">
      <c r="A241" s="53">
        <v>3</v>
      </c>
      <c r="B241" s="54">
        <v>2</v>
      </c>
      <c r="C241" s="54">
        <v>1</v>
      </c>
      <c r="D241" s="54">
        <v>2</v>
      </c>
      <c r="E241" s="54">
        <v>1</v>
      </c>
      <c r="F241" s="56"/>
      <c r="G241" s="55" t="s">
        <v>181</v>
      </c>
      <c r="H241" s="42">
        <v>212</v>
      </c>
      <c r="I241" s="43">
        <f>SUM(I242:I243)</f>
        <v>0</v>
      </c>
      <c r="J241" s="83">
        <f>SUM(J242:J243)</f>
        <v>0</v>
      </c>
      <c r="K241" s="44">
        <f>SUM(K242:K243)</f>
        <v>0</v>
      </c>
      <c r="L241" s="44">
        <f>SUM(L242:L243)</f>
        <v>0</v>
      </c>
    </row>
    <row r="242" spans="1:12" ht="27" hidden="1" customHeight="1" collapsed="1">
      <c r="A242" s="66">
        <v>3</v>
      </c>
      <c r="B242" s="74">
        <v>2</v>
      </c>
      <c r="C242" s="75">
        <v>1</v>
      </c>
      <c r="D242" s="75">
        <v>2</v>
      </c>
      <c r="E242" s="75">
        <v>1</v>
      </c>
      <c r="F242" s="76">
        <v>1</v>
      </c>
      <c r="G242" s="77" t="s">
        <v>182</v>
      </c>
      <c r="H242" s="42">
        <v>213</v>
      </c>
      <c r="I242" s="60">
        <v>0</v>
      </c>
      <c r="J242" s="60">
        <v>0</v>
      </c>
      <c r="K242" s="60">
        <v>0</v>
      </c>
      <c r="L242" s="60">
        <v>0</v>
      </c>
    </row>
    <row r="243" spans="1:12" ht="25.5" hidden="1" customHeight="1" collapsed="1">
      <c r="A243" s="53">
        <v>3</v>
      </c>
      <c r="B243" s="54">
        <v>2</v>
      </c>
      <c r="C243" s="54">
        <v>1</v>
      </c>
      <c r="D243" s="54">
        <v>2</v>
      </c>
      <c r="E243" s="54">
        <v>1</v>
      </c>
      <c r="F243" s="56">
        <v>2</v>
      </c>
      <c r="G243" s="55" t="s">
        <v>183</v>
      </c>
      <c r="H243" s="42">
        <v>214</v>
      </c>
      <c r="I243" s="60">
        <v>0</v>
      </c>
      <c r="J243" s="60">
        <v>0</v>
      </c>
      <c r="K243" s="60">
        <v>0</v>
      </c>
      <c r="L243" s="60">
        <v>0</v>
      </c>
    </row>
    <row r="244" spans="1:12" ht="26.25" hidden="1" customHeight="1" collapsed="1">
      <c r="A244" s="48">
        <v>3</v>
      </c>
      <c r="B244" s="46">
        <v>2</v>
      </c>
      <c r="C244" s="46">
        <v>1</v>
      </c>
      <c r="D244" s="46">
        <v>3</v>
      </c>
      <c r="E244" s="46"/>
      <c r="F244" s="49"/>
      <c r="G244" s="47" t="s">
        <v>184</v>
      </c>
      <c r="H244" s="42">
        <v>215</v>
      </c>
      <c r="I244" s="63">
        <f>I245</f>
        <v>0</v>
      </c>
      <c r="J244" s="84">
        <f>J245</f>
        <v>0</v>
      </c>
      <c r="K244" s="64">
        <f>K245</f>
        <v>0</v>
      </c>
      <c r="L244" s="64">
        <f>L245</f>
        <v>0</v>
      </c>
    </row>
    <row r="245" spans="1:12" ht="29.25" hidden="1" customHeight="1" collapsed="1">
      <c r="A245" s="53">
        <v>3</v>
      </c>
      <c r="B245" s="54">
        <v>2</v>
      </c>
      <c r="C245" s="54">
        <v>1</v>
      </c>
      <c r="D245" s="54">
        <v>3</v>
      </c>
      <c r="E245" s="54">
        <v>1</v>
      </c>
      <c r="F245" s="56"/>
      <c r="G245" s="47" t="s">
        <v>184</v>
      </c>
      <c r="H245" s="42">
        <v>216</v>
      </c>
      <c r="I245" s="43">
        <f>I246+I247</f>
        <v>0</v>
      </c>
      <c r="J245" s="43">
        <f>J246+J247</f>
        <v>0</v>
      </c>
      <c r="K245" s="43">
        <f>K246+K247</f>
        <v>0</v>
      </c>
      <c r="L245" s="43">
        <f>L246+L247</f>
        <v>0</v>
      </c>
    </row>
    <row r="246" spans="1:12" ht="30" hidden="1" customHeight="1" collapsed="1">
      <c r="A246" s="53">
        <v>3</v>
      </c>
      <c r="B246" s="54">
        <v>2</v>
      </c>
      <c r="C246" s="54">
        <v>1</v>
      </c>
      <c r="D246" s="54">
        <v>3</v>
      </c>
      <c r="E246" s="54">
        <v>1</v>
      </c>
      <c r="F246" s="56">
        <v>1</v>
      </c>
      <c r="G246" s="55" t="s">
        <v>185</v>
      </c>
      <c r="H246" s="42">
        <v>217</v>
      </c>
      <c r="I246" s="60">
        <v>0</v>
      </c>
      <c r="J246" s="60">
        <v>0</v>
      </c>
      <c r="K246" s="60">
        <v>0</v>
      </c>
      <c r="L246" s="60">
        <v>0</v>
      </c>
    </row>
    <row r="247" spans="1:12" ht="27.75" hidden="1" customHeight="1" collapsed="1">
      <c r="A247" s="53">
        <v>3</v>
      </c>
      <c r="B247" s="54">
        <v>2</v>
      </c>
      <c r="C247" s="54">
        <v>1</v>
      </c>
      <c r="D247" s="54">
        <v>3</v>
      </c>
      <c r="E247" s="54">
        <v>1</v>
      </c>
      <c r="F247" s="56">
        <v>2</v>
      </c>
      <c r="G247" s="55" t="s">
        <v>186</v>
      </c>
      <c r="H247" s="42">
        <v>218</v>
      </c>
      <c r="I247" s="103">
        <v>0</v>
      </c>
      <c r="J247" s="100">
        <v>0</v>
      </c>
      <c r="K247" s="103">
        <v>0</v>
      </c>
      <c r="L247" s="103">
        <v>0</v>
      </c>
    </row>
    <row r="248" spans="1:12" ht="12" hidden="1" customHeight="1" collapsed="1">
      <c r="A248" s="53">
        <v>3</v>
      </c>
      <c r="B248" s="54">
        <v>2</v>
      </c>
      <c r="C248" s="54">
        <v>1</v>
      </c>
      <c r="D248" s="54">
        <v>4</v>
      </c>
      <c r="E248" s="54"/>
      <c r="F248" s="56"/>
      <c r="G248" s="55" t="s">
        <v>187</v>
      </c>
      <c r="H248" s="42">
        <v>219</v>
      </c>
      <c r="I248" s="43">
        <f>I249</f>
        <v>0</v>
      </c>
      <c r="J248" s="44">
        <f>J249</f>
        <v>0</v>
      </c>
      <c r="K248" s="43">
        <f>K249</f>
        <v>0</v>
      </c>
      <c r="L248" s="44">
        <f>L249</f>
        <v>0</v>
      </c>
    </row>
    <row r="249" spans="1:12" ht="14.25" hidden="1" customHeight="1" collapsed="1">
      <c r="A249" s="48">
        <v>3</v>
      </c>
      <c r="B249" s="46">
        <v>2</v>
      </c>
      <c r="C249" s="46">
        <v>1</v>
      </c>
      <c r="D249" s="46">
        <v>4</v>
      </c>
      <c r="E249" s="46">
        <v>1</v>
      </c>
      <c r="F249" s="49"/>
      <c r="G249" s="47" t="s">
        <v>187</v>
      </c>
      <c r="H249" s="42">
        <v>220</v>
      </c>
      <c r="I249" s="63">
        <f>SUM(I250:I251)</f>
        <v>0</v>
      </c>
      <c r="J249" s="84">
        <f>SUM(J250:J251)</f>
        <v>0</v>
      </c>
      <c r="K249" s="64">
        <f>SUM(K250:K251)</f>
        <v>0</v>
      </c>
      <c r="L249" s="64">
        <f>SUM(L250:L251)</f>
        <v>0</v>
      </c>
    </row>
    <row r="250" spans="1:12" ht="25.5" hidden="1" customHeight="1" collapsed="1">
      <c r="A250" s="53">
        <v>3</v>
      </c>
      <c r="B250" s="54">
        <v>2</v>
      </c>
      <c r="C250" s="54">
        <v>1</v>
      </c>
      <c r="D250" s="54">
        <v>4</v>
      </c>
      <c r="E250" s="54">
        <v>1</v>
      </c>
      <c r="F250" s="56">
        <v>1</v>
      </c>
      <c r="G250" s="55" t="s">
        <v>188</v>
      </c>
      <c r="H250" s="42">
        <v>221</v>
      </c>
      <c r="I250" s="60">
        <v>0</v>
      </c>
      <c r="J250" s="60">
        <v>0</v>
      </c>
      <c r="K250" s="60">
        <v>0</v>
      </c>
      <c r="L250" s="60">
        <v>0</v>
      </c>
    </row>
    <row r="251" spans="1:12" ht="18.75" hidden="1" customHeight="1" collapsed="1">
      <c r="A251" s="53">
        <v>3</v>
      </c>
      <c r="B251" s="54">
        <v>2</v>
      </c>
      <c r="C251" s="54">
        <v>1</v>
      </c>
      <c r="D251" s="54">
        <v>4</v>
      </c>
      <c r="E251" s="54">
        <v>1</v>
      </c>
      <c r="F251" s="56">
        <v>2</v>
      </c>
      <c r="G251" s="55" t="s">
        <v>189</v>
      </c>
      <c r="H251" s="42">
        <v>222</v>
      </c>
      <c r="I251" s="60">
        <v>0</v>
      </c>
      <c r="J251" s="60">
        <v>0</v>
      </c>
      <c r="K251" s="60">
        <v>0</v>
      </c>
      <c r="L251" s="60">
        <v>0</v>
      </c>
    </row>
    <row r="252" spans="1:12" hidden="1" collapsed="1">
      <c r="A252" s="53">
        <v>3</v>
      </c>
      <c r="B252" s="54">
        <v>2</v>
      </c>
      <c r="C252" s="54">
        <v>1</v>
      </c>
      <c r="D252" s="54">
        <v>5</v>
      </c>
      <c r="E252" s="54"/>
      <c r="F252" s="56"/>
      <c r="G252" s="55" t="s">
        <v>190</v>
      </c>
      <c r="H252" s="42">
        <v>223</v>
      </c>
      <c r="I252" s="43">
        <f t="shared" ref="I252:L253" si="24">I253</f>
        <v>0</v>
      </c>
      <c r="J252" s="83">
        <f t="shared" si="24"/>
        <v>0</v>
      </c>
      <c r="K252" s="44">
        <f t="shared" si="24"/>
        <v>0</v>
      </c>
      <c r="L252" s="44">
        <f t="shared" si="24"/>
        <v>0</v>
      </c>
    </row>
    <row r="253" spans="1:12" ht="16.5" hidden="1" customHeight="1" collapsed="1">
      <c r="A253" s="53">
        <v>3</v>
      </c>
      <c r="B253" s="54">
        <v>2</v>
      </c>
      <c r="C253" s="54">
        <v>1</v>
      </c>
      <c r="D253" s="54">
        <v>5</v>
      </c>
      <c r="E253" s="54">
        <v>1</v>
      </c>
      <c r="F253" s="56"/>
      <c r="G253" s="55" t="s">
        <v>190</v>
      </c>
      <c r="H253" s="42">
        <v>224</v>
      </c>
      <c r="I253" s="44">
        <f t="shared" si="24"/>
        <v>0</v>
      </c>
      <c r="J253" s="83">
        <f t="shared" si="24"/>
        <v>0</v>
      </c>
      <c r="K253" s="44">
        <f t="shared" si="24"/>
        <v>0</v>
      </c>
      <c r="L253" s="44">
        <f t="shared" si="24"/>
        <v>0</v>
      </c>
    </row>
    <row r="254" spans="1:12" hidden="1" collapsed="1">
      <c r="A254" s="74">
        <v>3</v>
      </c>
      <c r="B254" s="75">
        <v>2</v>
      </c>
      <c r="C254" s="75">
        <v>1</v>
      </c>
      <c r="D254" s="75">
        <v>5</v>
      </c>
      <c r="E254" s="75">
        <v>1</v>
      </c>
      <c r="F254" s="76">
        <v>1</v>
      </c>
      <c r="G254" s="55" t="s">
        <v>190</v>
      </c>
      <c r="H254" s="42">
        <v>225</v>
      </c>
      <c r="I254" s="103">
        <v>0</v>
      </c>
      <c r="J254" s="103">
        <v>0</v>
      </c>
      <c r="K254" s="103">
        <v>0</v>
      </c>
      <c r="L254" s="103">
        <v>0</v>
      </c>
    </row>
    <row r="255" spans="1:12" hidden="1" collapsed="1">
      <c r="A255" s="53">
        <v>3</v>
      </c>
      <c r="B255" s="54">
        <v>2</v>
      </c>
      <c r="C255" s="54">
        <v>1</v>
      </c>
      <c r="D255" s="54">
        <v>6</v>
      </c>
      <c r="E255" s="54"/>
      <c r="F255" s="56"/>
      <c r="G255" s="55" t="s">
        <v>191</v>
      </c>
      <c r="H255" s="42">
        <v>226</v>
      </c>
      <c r="I255" s="43">
        <f t="shared" ref="I255:L256" si="25">I256</f>
        <v>0</v>
      </c>
      <c r="J255" s="83">
        <f t="shared" si="25"/>
        <v>0</v>
      </c>
      <c r="K255" s="44">
        <f t="shared" si="25"/>
        <v>0</v>
      </c>
      <c r="L255" s="44">
        <f t="shared" si="25"/>
        <v>0</v>
      </c>
    </row>
    <row r="256" spans="1:12" hidden="1" collapsed="1">
      <c r="A256" s="53">
        <v>3</v>
      </c>
      <c r="B256" s="53">
        <v>2</v>
      </c>
      <c r="C256" s="54">
        <v>1</v>
      </c>
      <c r="D256" s="54">
        <v>6</v>
      </c>
      <c r="E256" s="54">
        <v>1</v>
      </c>
      <c r="F256" s="56"/>
      <c r="G256" s="55" t="s">
        <v>191</v>
      </c>
      <c r="H256" s="42">
        <v>227</v>
      </c>
      <c r="I256" s="43">
        <f t="shared" si="25"/>
        <v>0</v>
      </c>
      <c r="J256" s="83">
        <f t="shared" si="25"/>
        <v>0</v>
      </c>
      <c r="K256" s="44">
        <f t="shared" si="25"/>
        <v>0</v>
      </c>
      <c r="L256" s="44">
        <f t="shared" si="25"/>
        <v>0</v>
      </c>
    </row>
    <row r="257" spans="1:12" ht="15.75" hidden="1" customHeight="1" collapsed="1">
      <c r="A257" s="48">
        <v>3</v>
      </c>
      <c r="B257" s="48">
        <v>2</v>
      </c>
      <c r="C257" s="54">
        <v>1</v>
      </c>
      <c r="D257" s="54">
        <v>6</v>
      </c>
      <c r="E257" s="54">
        <v>1</v>
      </c>
      <c r="F257" s="56">
        <v>1</v>
      </c>
      <c r="G257" s="55" t="s">
        <v>191</v>
      </c>
      <c r="H257" s="42">
        <v>228</v>
      </c>
      <c r="I257" s="103">
        <v>0</v>
      </c>
      <c r="J257" s="103">
        <v>0</v>
      </c>
      <c r="K257" s="103">
        <v>0</v>
      </c>
      <c r="L257" s="103">
        <v>0</v>
      </c>
    </row>
    <row r="258" spans="1:12" ht="13.5" hidden="1" customHeight="1" collapsed="1">
      <c r="A258" s="53">
        <v>3</v>
      </c>
      <c r="B258" s="53">
        <v>2</v>
      </c>
      <c r="C258" s="54">
        <v>1</v>
      </c>
      <c r="D258" s="54">
        <v>7</v>
      </c>
      <c r="E258" s="54"/>
      <c r="F258" s="56"/>
      <c r="G258" s="55" t="s">
        <v>192</v>
      </c>
      <c r="H258" s="42">
        <v>229</v>
      </c>
      <c r="I258" s="43">
        <f>I259</f>
        <v>0</v>
      </c>
      <c r="J258" s="83">
        <f>J259</f>
        <v>0</v>
      </c>
      <c r="K258" s="44">
        <f>K259</f>
        <v>0</v>
      </c>
      <c r="L258" s="44">
        <f>L259</f>
        <v>0</v>
      </c>
    </row>
    <row r="259" spans="1:12" hidden="1" collapsed="1">
      <c r="A259" s="53">
        <v>3</v>
      </c>
      <c r="B259" s="54">
        <v>2</v>
      </c>
      <c r="C259" s="54">
        <v>1</v>
      </c>
      <c r="D259" s="54">
        <v>7</v>
      </c>
      <c r="E259" s="54">
        <v>1</v>
      </c>
      <c r="F259" s="56"/>
      <c r="G259" s="55" t="s">
        <v>192</v>
      </c>
      <c r="H259" s="42">
        <v>230</v>
      </c>
      <c r="I259" s="43">
        <f>I260+I261</f>
        <v>0</v>
      </c>
      <c r="J259" s="43">
        <f>J260+J261</f>
        <v>0</v>
      </c>
      <c r="K259" s="43">
        <f>K260+K261</f>
        <v>0</v>
      </c>
      <c r="L259" s="43">
        <f>L260+L261</f>
        <v>0</v>
      </c>
    </row>
    <row r="260" spans="1:12" ht="27" hidden="1" customHeight="1" collapsed="1">
      <c r="A260" s="53">
        <v>3</v>
      </c>
      <c r="B260" s="54">
        <v>2</v>
      </c>
      <c r="C260" s="54">
        <v>1</v>
      </c>
      <c r="D260" s="54">
        <v>7</v>
      </c>
      <c r="E260" s="54">
        <v>1</v>
      </c>
      <c r="F260" s="56">
        <v>1</v>
      </c>
      <c r="G260" s="55" t="s">
        <v>193</v>
      </c>
      <c r="H260" s="42">
        <v>231</v>
      </c>
      <c r="I260" s="59">
        <v>0</v>
      </c>
      <c r="J260" s="60">
        <v>0</v>
      </c>
      <c r="K260" s="60">
        <v>0</v>
      </c>
      <c r="L260" s="60">
        <v>0</v>
      </c>
    </row>
    <row r="261" spans="1:12" ht="24.75" hidden="1" customHeight="1" collapsed="1">
      <c r="A261" s="53">
        <v>3</v>
      </c>
      <c r="B261" s="54">
        <v>2</v>
      </c>
      <c r="C261" s="54">
        <v>1</v>
      </c>
      <c r="D261" s="54">
        <v>7</v>
      </c>
      <c r="E261" s="54">
        <v>1</v>
      </c>
      <c r="F261" s="56">
        <v>2</v>
      </c>
      <c r="G261" s="55" t="s">
        <v>194</v>
      </c>
      <c r="H261" s="42">
        <v>232</v>
      </c>
      <c r="I261" s="60">
        <v>0</v>
      </c>
      <c r="J261" s="60">
        <v>0</v>
      </c>
      <c r="K261" s="60">
        <v>0</v>
      </c>
      <c r="L261" s="60">
        <v>0</v>
      </c>
    </row>
    <row r="262" spans="1:12" ht="38.25" hidden="1" customHeight="1" collapsed="1">
      <c r="A262" s="53">
        <v>3</v>
      </c>
      <c r="B262" s="54">
        <v>2</v>
      </c>
      <c r="C262" s="54">
        <v>2</v>
      </c>
      <c r="D262" s="109"/>
      <c r="E262" s="109"/>
      <c r="F262" s="110"/>
      <c r="G262" s="55" t="s">
        <v>195</v>
      </c>
      <c r="H262" s="42">
        <v>233</v>
      </c>
      <c r="I262" s="43">
        <f>SUM(I263+I272+I276+I280+I284+I287+I290)</f>
        <v>0</v>
      </c>
      <c r="J262" s="83">
        <f>SUM(J263+J272+J276+J280+J284+J287+J290)</f>
        <v>0</v>
      </c>
      <c r="K262" s="44">
        <f>SUM(K263+K272+K276+K280+K284+K287+K290)</f>
        <v>0</v>
      </c>
      <c r="L262" s="44">
        <f>SUM(L263+L272+L276+L280+L284+L287+L290)</f>
        <v>0</v>
      </c>
    </row>
    <row r="263" spans="1:12" hidden="1" collapsed="1">
      <c r="A263" s="53">
        <v>3</v>
      </c>
      <c r="B263" s="54">
        <v>2</v>
      </c>
      <c r="C263" s="54">
        <v>2</v>
      </c>
      <c r="D263" s="54">
        <v>1</v>
      </c>
      <c r="E263" s="54"/>
      <c r="F263" s="56"/>
      <c r="G263" s="55" t="s">
        <v>196</v>
      </c>
      <c r="H263" s="42">
        <v>234</v>
      </c>
      <c r="I263" s="43">
        <f>I264</f>
        <v>0</v>
      </c>
      <c r="J263" s="43">
        <f>J264</f>
        <v>0</v>
      </c>
      <c r="K263" s="43">
        <f>K264</f>
        <v>0</v>
      </c>
      <c r="L263" s="43">
        <f>L264</f>
        <v>0</v>
      </c>
    </row>
    <row r="264" spans="1:12" hidden="1" collapsed="1">
      <c r="A264" s="57">
        <v>3</v>
      </c>
      <c r="B264" s="53">
        <v>2</v>
      </c>
      <c r="C264" s="54">
        <v>2</v>
      </c>
      <c r="D264" s="54">
        <v>1</v>
      </c>
      <c r="E264" s="54">
        <v>1</v>
      </c>
      <c r="F264" s="56"/>
      <c r="G264" s="55" t="s">
        <v>174</v>
      </c>
      <c r="H264" s="42">
        <v>235</v>
      </c>
      <c r="I264" s="43">
        <f>SUM(I265)</f>
        <v>0</v>
      </c>
      <c r="J264" s="43">
        <f>SUM(J265)</f>
        <v>0</v>
      </c>
      <c r="K264" s="43">
        <f>SUM(K265)</f>
        <v>0</v>
      </c>
      <c r="L264" s="43">
        <f>SUM(L265)</f>
        <v>0</v>
      </c>
    </row>
    <row r="265" spans="1:12" hidden="1" collapsed="1">
      <c r="A265" s="57">
        <v>3</v>
      </c>
      <c r="B265" s="53">
        <v>2</v>
      </c>
      <c r="C265" s="54">
        <v>2</v>
      </c>
      <c r="D265" s="54">
        <v>1</v>
      </c>
      <c r="E265" s="54">
        <v>1</v>
      </c>
      <c r="F265" s="56">
        <v>1</v>
      </c>
      <c r="G265" s="55" t="s">
        <v>174</v>
      </c>
      <c r="H265" s="42">
        <v>236</v>
      </c>
      <c r="I265" s="60">
        <v>0</v>
      </c>
      <c r="J265" s="60">
        <v>0</v>
      </c>
      <c r="K265" s="60">
        <v>0</v>
      </c>
      <c r="L265" s="60">
        <v>0</v>
      </c>
    </row>
    <row r="266" spans="1:12" ht="15" hidden="1" customHeight="1" collapsed="1">
      <c r="A266" s="57">
        <v>3</v>
      </c>
      <c r="B266" s="53">
        <v>2</v>
      </c>
      <c r="C266" s="54">
        <v>2</v>
      </c>
      <c r="D266" s="54">
        <v>1</v>
      </c>
      <c r="E266" s="54">
        <v>2</v>
      </c>
      <c r="F266" s="56"/>
      <c r="G266" s="55" t="s">
        <v>197</v>
      </c>
      <c r="H266" s="42">
        <v>237</v>
      </c>
      <c r="I266" s="43">
        <f>SUM(I267:I268)</f>
        <v>0</v>
      </c>
      <c r="J266" s="43">
        <f>SUM(J267:J268)</f>
        <v>0</v>
      </c>
      <c r="K266" s="43">
        <f>SUM(K267:K268)</f>
        <v>0</v>
      </c>
      <c r="L266" s="43">
        <f>SUM(L267:L268)</f>
        <v>0</v>
      </c>
    </row>
    <row r="267" spans="1:12" ht="15" hidden="1" customHeight="1" collapsed="1">
      <c r="A267" s="57">
        <v>3</v>
      </c>
      <c r="B267" s="53">
        <v>2</v>
      </c>
      <c r="C267" s="54">
        <v>2</v>
      </c>
      <c r="D267" s="54">
        <v>1</v>
      </c>
      <c r="E267" s="54">
        <v>2</v>
      </c>
      <c r="F267" s="56">
        <v>1</v>
      </c>
      <c r="G267" s="55" t="s">
        <v>176</v>
      </c>
      <c r="H267" s="42">
        <v>238</v>
      </c>
      <c r="I267" s="60">
        <v>0</v>
      </c>
      <c r="J267" s="59">
        <v>0</v>
      </c>
      <c r="K267" s="60">
        <v>0</v>
      </c>
      <c r="L267" s="60">
        <v>0</v>
      </c>
    </row>
    <row r="268" spans="1:12" ht="15" hidden="1" customHeight="1" collapsed="1">
      <c r="A268" s="57">
        <v>3</v>
      </c>
      <c r="B268" s="53">
        <v>2</v>
      </c>
      <c r="C268" s="54">
        <v>2</v>
      </c>
      <c r="D268" s="54">
        <v>1</v>
      </c>
      <c r="E268" s="54">
        <v>2</v>
      </c>
      <c r="F268" s="56">
        <v>2</v>
      </c>
      <c r="G268" s="55" t="s">
        <v>177</v>
      </c>
      <c r="H268" s="42">
        <v>239</v>
      </c>
      <c r="I268" s="60">
        <v>0</v>
      </c>
      <c r="J268" s="59">
        <v>0</v>
      </c>
      <c r="K268" s="60">
        <v>0</v>
      </c>
      <c r="L268" s="60">
        <v>0</v>
      </c>
    </row>
    <row r="269" spans="1:12" ht="15" hidden="1" customHeight="1" collapsed="1">
      <c r="A269" s="57">
        <v>3</v>
      </c>
      <c r="B269" s="53">
        <v>2</v>
      </c>
      <c r="C269" s="54">
        <v>2</v>
      </c>
      <c r="D269" s="54">
        <v>1</v>
      </c>
      <c r="E269" s="54">
        <v>3</v>
      </c>
      <c r="F269" s="56"/>
      <c r="G269" s="55" t="s">
        <v>178</v>
      </c>
      <c r="H269" s="42">
        <v>240</v>
      </c>
      <c r="I269" s="43">
        <f>SUM(I270:I271)</f>
        <v>0</v>
      </c>
      <c r="J269" s="43">
        <f>SUM(J270:J271)</f>
        <v>0</v>
      </c>
      <c r="K269" s="43">
        <f>SUM(K270:K271)</f>
        <v>0</v>
      </c>
      <c r="L269" s="43">
        <f>SUM(L270:L271)</f>
        <v>0</v>
      </c>
    </row>
    <row r="270" spans="1:12" ht="15" hidden="1" customHeight="1" collapsed="1">
      <c r="A270" s="57">
        <v>3</v>
      </c>
      <c r="B270" s="53">
        <v>2</v>
      </c>
      <c r="C270" s="54">
        <v>2</v>
      </c>
      <c r="D270" s="54">
        <v>1</v>
      </c>
      <c r="E270" s="54">
        <v>3</v>
      </c>
      <c r="F270" s="56">
        <v>1</v>
      </c>
      <c r="G270" s="55" t="s">
        <v>179</v>
      </c>
      <c r="H270" s="42">
        <v>241</v>
      </c>
      <c r="I270" s="60">
        <v>0</v>
      </c>
      <c r="J270" s="59">
        <v>0</v>
      </c>
      <c r="K270" s="60">
        <v>0</v>
      </c>
      <c r="L270" s="60">
        <v>0</v>
      </c>
    </row>
    <row r="271" spans="1:12" ht="15" hidden="1" customHeight="1" collapsed="1">
      <c r="A271" s="57">
        <v>3</v>
      </c>
      <c r="B271" s="53">
        <v>2</v>
      </c>
      <c r="C271" s="54">
        <v>2</v>
      </c>
      <c r="D271" s="54">
        <v>1</v>
      </c>
      <c r="E271" s="54">
        <v>3</v>
      </c>
      <c r="F271" s="56">
        <v>2</v>
      </c>
      <c r="G271" s="55" t="s">
        <v>198</v>
      </c>
      <c r="H271" s="42">
        <v>242</v>
      </c>
      <c r="I271" s="60">
        <v>0</v>
      </c>
      <c r="J271" s="59">
        <v>0</v>
      </c>
      <c r="K271" s="60">
        <v>0</v>
      </c>
      <c r="L271" s="60">
        <v>0</v>
      </c>
    </row>
    <row r="272" spans="1:12" ht="25.5" hidden="1" customHeight="1" collapsed="1">
      <c r="A272" s="57">
        <v>3</v>
      </c>
      <c r="B272" s="53">
        <v>2</v>
      </c>
      <c r="C272" s="54">
        <v>2</v>
      </c>
      <c r="D272" s="54">
        <v>2</v>
      </c>
      <c r="E272" s="54"/>
      <c r="F272" s="56"/>
      <c r="G272" s="55" t="s">
        <v>199</v>
      </c>
      <c r="H272" s="42">
        <v>243</v>
      </c>
      <c r="I272" s="43">
        <f>I273</f>
        <v>0</v>
      </c>
      <c r="J272" s="44">
        <f>J273</f>
        <v>0</v>
      </c>
      <c r="K272" s="43">
        <f>K273</f>
        <v>0</v>
      </c>
      <c r="L272" s="44">
        <f>L273</f>
        <v>0</v>
      </c>
    </row>
    <row r="273" spans="1:12" ht="20.25" hidden="1" customHeight="1" collapsed="1">
      <c r="A273" s="53">
        <v>3</v>
      </c>
      <c r="B273" s="54">
        <v>2</v>
      </c>
      <c r="C273" s="46">
        <v>2</v>
      </c>
      <c r="D273" s="46">
        <v>2</v>
      </c>
      <c r="E273" s="46">
        <v>1</v>
      </c>
      <c r="F273" s="49"/>
      <c r="G273" s="55" t="s">
        <v>199</v>
      </c>
      <c r="H273" s="42">
        <v>244</v>
      </c>
      <c r="I273" s="63">
        <f>SUM(I274:I275)</f>
        <v>0</v>
      </c>
      <c r="J273" s="84">
        <f>SUM(J274:J275)</f>
        <v>0</v>
      </c>
      <c r="K273" s="64">
        <f>SUM(K274:K275)</f>
        <v>0</v>
      </c>
      <c r="L273" s="64">
        <f>SUM(L274:L275)</f>
        <v>0</v>
      </c>
    </row>
    <row r="274" spans="1:12" ht="25.5" hidden="1" customHeight="1" collapsed="1">
      <c r="A274" s="53">
        <v>3</v>
      </c>
      <c r="B274" s="54">
        <v>2</v>
      </c>
      <c r="C274" s="54">
        <v>2</v>
      </c>
      <c r="D274" s="54">
        <v>2</v>
      </c>
      <c r="E274" s="54">
        <v>1</v>
      </c>
      <c r="F274" s="56">
        <v>1</v>
      </c>
      <c r="G274" s="55" t="s">
        <v>200</v>
      </c>
      <c r="H274" s="42">
        <v>245</v>
      </c>
      <c r="I274" s="60">
        <v>0</v>
      </c>
      <c r="J274" s="60">
        <v>0</v>
      </c>
      <c r="K274" s="60">
        <v>0</v>
      </c>
      <c r="L274" s="60">
        <v>0</v>
      </c>
    </row>
    <row r="275" spans="1:12" ht="25.5" hidden="1" customHeight="1" collapsed="1">
      <c r="A275" s="53">
        <v>3</v>
      </c>
      <c r="B275" s="54">
        <v>2</v>
      </c>
      <c r="C275" s="54">
        <v>2</v>
      </c>
      <c r="D275" s="54">
        <v>2</v>
      </c>
      <c r="E275" s="54">
        <v>1</v>
      </c>
      <c r="F275" s="56">
        <v>2</v>
      </c>
      <c r="G275" s="57" t="s">
        <v>201</v>
      </c>
      <c r="H275" s="42">
        <v>246</v>
      </c>
      <c r="I275" s="60">
        <v>0</v>
      </c>
      <c r="J275" s="60">
        <v>0</v>
      </c>
      <c r="K275" s="60">
        <v>0</v>
      </c>
      <c r="L275" s="60">
        <v>0</v>
      </c>
    </row>
    <row r="276" spans="1:12" ht="25.5" hidden="1" customHeight="1" collapsed="1">
      <c r="A276" s="53">
        <v>3</v>
      </c>
      <c r="B276" s="54">
        <v>2</v>
      </c>
      <c r="C276" s="54">
        <v>2</v>
      </c>
      <c r="D276" s="54">
        <v>3</v>
      </c>
      <c r="E276" s="54"/>
      <c r="F276" s="56"/>
      <c r="G276" s="55" t="s">
        <v>202</v>
      </c>
      <c r="H276" s="42">
        <v>247</v>
      </c>
      <c r="I276" s="43">
        <f>I277</f>
        <v>0</v>
      </c>
      <c r="J276" s="83">
        <f>J277</f>
        <v>0</v>
      </c>
      <c r="K276" s="44">
        <f>K277</f>
        <v>0</v>
      </c>
      <c r="L276" s="44">
        <f>L277</f>
        <v>0</v>
      </c>
    </row>
    <row r="277" spans="1:12" ht="30" hidden="1" customHeight="1" collapsed="1">
      <c r="A277" s="48">
        <v>3</v>
      </c>
      <c r="B277" s="54">
        <v>2</v>
      </c>
      <c r="C277" s="54">
        <v>2</v>
      </c>
      <c r="D277" s="54">
        <v>3</v>
      </c>
      <c r="E277" s="54">
        <v>1</v>
      </c>
      <c r="F277" s="56"/>
      <c r="G277" s="55" t="s">
        <v>202</v>
      </c>
      <c r="H277" s="42">
        <v>248</v>
      </c>
      <c r="I277" s="43">
        <f>I278+I279</f>
        <v>0</v>
      </c>
      <c r="J277" s="43">
        <f>J278+J279</f>
        <v>0</v>
      </c>
      <c r="K277" s="43">
        <f>K278+K279</f>
        <v>0</v>
      </c>
      <c r="L277" s="43">
        <f>L278+L279</f>
        <v>0</v>
      </c>
    </row>
    <row r="278" spans="1:12" ht="31.5" hidden="1" customHeight="1" collapsed="1">
      <c r="A278" s="48">
        <v>3</v>
      </c>
      <c r="B278" s="54">
        <v>2</v>
      </c>
      <c r="C278" s="54">
        <v>2</v>
      </c>
      <c r="D278" s="54">
        <v>3</v>
      </c>
      <c r="E278" s="54">
        <v>1</v>
      </c>
      <c r="F278" s="56">
        <v>1</v>
      </c>
      <c r="G278" s="55" t="s">
        <v>203</v>
      </c>
      <c r="H278" s="42">
        <v>249</v>
      </c>
      <c r="I278" s="60">
        <v>0</v>
      </c>
      <c r="J278" s="60">
        <v>0</v>
      </c>
      <c r="K278" s="60">
        <v>0</v>
      </c>
      <c r="L278" s="60">
        <v>0</v>
      </c>
    </row>
    <row r="279" spans="1:12" ht="25.5" hidden="1" customHeight="1" collapsed="1">
      <c r="A279" s="48">
        <v>3</v>
      </c>
      <c r="B279" s="54">
        <v>2</v>
      </c>
      <c r="C279" s="54">
        <v>2</v>
      </c>
      <c r="D279" s="54">
        <v>3</v>
      </c>
      <c r="E279" s="54">
        <v>1</v>
      </c>
      <c r="F279" s="56">
        <v>2</v>
      </c>
      <c r="G279" s="55" t="s">
        <v>204</v>
      </c>
      <c r="H279" s="42">
        <v>250</v>
      </c>
      <c r="I279" s="60">
        <v>0</v>
      </c>
      <c r="J279" s="60">
        <v>0</v>
      </c>
      <c r="K279" s="60">
        <v>0</v>
      </c>
      <c r="L279" s="60">
        <v>0</v>
      </c>
    </row>
    <row r="280" spans="1:12" ht="22.5" hidden="1" customHeight="1" collapsed="1">
      <c r="A280" s="53">
        <v>3</v>
      </c>
      <c r="B280" s="54">
        <v>2</v>
      </c>
      <c r="C280" s="54">
        <v>2</v>
      </c>
      <c r="D280" s="54">
        <v>4</v>
      </c>
      <c r="E280" s="54"/>
      <c r="F280" s="56"/>
      <c r="G280" s="55" t="s">
        <v>205</v>
      </c>
      <c r="H280" s="42">
        <v>251</v>
      </c>
      <c r="I280" s="43">
        <f>I281</f>
        <v>0</v>
      </c>
      <c r="J280" s="83">
        <f>J281</f>
        <v>0</v>
      </c>
      <c r="K280" s="44">
        <f>K281</f>
        <v>0</v>
      </c>
      <c r="L280" s="44">
        <f>L281</f>
        <v>0</v>
      </c>
    </row>
    <row r="281" spans="1:12" hidden="1" collapsed="1">
      <c r="A281" s="53">
        <v>3</v>
      </c>
      <c r="B281" s="54">
        <v>2</v>
      </c>
      <c r="C281" s="54">
        <v>2</v>
      </c>
      <c r="D281" s="54">
        <v>4</v>
      </c>
      <c r="E281" s="54">
        <v>1</v>
      </c>
      <c r="F281" s="56"/>
      <c r="G281" s="55" t="s">
        <v>205</v>
      </c>
      <c r="H281" s="42">
        <v>252</v>
      </c>
      <c r="I281" s="43">
        <f>SUM(I282:I283)</f>
        <v>0</v>
      </c>
      <c r="J281" s="83">
        <f>SUM(J282:J283)</f>
        <v>0</v>
      </c>
      <c r="K281" s="44">
        <f>SUM(K282:K283)</f>
        <v>0</v>
      </c>
      <c r="L281" s="44">
        <f>SUM(L282:L283)</f>
        <v>0</v>
      </c>
    </row>
    <row r="282" spans="1:12" ht="30.75" hidden="1" customHeight="1" collapsed="1">
      <c r="A282" s="53">
        <v>3</v>
      </c>
      <c r="B282" s="54">
        <v>2</v>
      </c>
      <c r="C282" s="54">
        <v>2</v>
      </c>
      <c r="D282" s="54">
        <v>4</v>
      </c>
      <c r="E282" s="54">
        <v>1</v>
      </c>
      <c r="F282" s="56">
        <v>1</v>
      </c>
      <c r="G282" s="55" t="s">
        <v>206</v>
      </c>
      <c r="H282" s="42">
        <v>253</v>
      </c>
      <c r="I282" s="60">
        <v>0</v>
      </c>
      <c r="J282" s="60">
        <v>0</v>
      </c>
      <c r="K282" s="60">
        <v>0</v>
      </c>
      <c r="L282" s="60">
        <v>0</v>
      </c>
    </row>
    <row r="283" spans="1:12" ht="27.75" hidden="1" customHeight="1" collapsed="1">
      <c r="A283" s="48">
        <v>3</v>
      </c>
      <c r="B283" s="46">
        <v>2</v>
      </c>
      <c r="C283" s="46">
        <v>2</v>
      </c>
      <c r="D283" s="46">
        <v>4</v>
      </c>
      <c r="E283" s="46">
        <v>1</v>
      </c>
      <c r="F283" s="49">
        <v>2</v>
      </c>
      <c r="G283" s="57" t="s">
        <v>207</v>
      </c>
      <c r="H283" s="42">
        <v>254</v>
      </c>
      <c r="I283" s="60">
        <v>0</v>
      </c>
      <c r="J283" s="60">
        <v>0</v>
      </c>
      <c r="K283" s="60">
        <v>0</v>
      </c>
      <c r="L283" s="60">
        <v>0</v>
      </c>
    </row>
    <row r="284" spans="1:12" ht="14.25" hidden="1" customHeight="1" collapsed="1">
      <c r="A284" s="53">
        <v>3</v>
      </c>
      <c r="B284" s="54">
        <v>2</v>
      </c>
      <c r="C284" s="54">
        <v>2</v>
      </c>
      <c r="D284" s="54">
        <v>5</v>
      </c>
      <c r="E284" s="54"/>
      <c r="F284" s="56"/>
      <c r="G284" s="55" t="s">
        <v>208</v>
      </c>
      <c r="H284" s="42">
        <v>255</v>
      </c>
      <c r="I284" s="43">
        <f t="shared" ref="I284:L285" si="26">I285</f>
        <v>0</v>
      </c>
      <c r="J284" s="83">
        <f t="shared" si="26"/>
        <v>0</v>
      </c>
      <c r="K284" s="44">
        <f t="shared" si="26"/>
        <v>0</v>
      </c>
      <c r="L284" s="44">
        <f t="shared" si="26"/>
        <v>0</v>
      </c>
    </row>
    <row r="285" spans="1:12" ht="15.75" hidden="1" customHeight="1" collapsed="1">
      <c r="A285" s="53">
        <v>3</v>
      </c>
      <c r="B285" s="54">
        <v>2</v>
      </c>
      <c r="C285" s="54">
        <v>2</v>
      </c>
      <c r="D285" s="54">
        <v>5</v>
      </c>
      <c r="E285" s="54">
        <v>1</v>
      </c>
      <c r="F285" s="56"/>
      <c r="G285" s="55" t="s">
        <v>208</v>
      </c>
      <c r="H285" s="42">
        <v>256</v>
      </c>
      <c r="I285" s="43">
        <f t="shared" si="26"/>
        <v>0</v>
      </c>
      <c r="J285" s="83">
        <f t="shared" si="26"/>
        <v>0</v>
      </c>
      <c r="K285" s="44">
        <f t="shared" si="26"/>
        <v>0</v>
      </c>
      <c r="L285" s="44">
        <f t="shared" si="26"/>
        <v>0</v>
      </c>
    </row>
    <row r="286" spans="1:12" ht="15.75" hidden="1" customHeight="1" collapsed="1">
      <c r="A286" s="53">
        <v>3</v>
      </c>
      <c r="B286" s="54">
        <v>2</v>
      </c>
      <c r="C286" s="54">
        <v>2</v>
      </c>
      <c r="D286" s="54">
        <v>5</v>
      </c>
      <c r="E286" s="54">
        <v>1</v>
      </c>
      <c r="F286" s="56">
        <v>1</v>
      </c>
      <c r="G286" s="55" t="s">
        <v>208</v>
      </c>
      <c r="H286" s="42">
        <v>257</v>
      </c>
      <c r="I286" s="60">
        <v>0</v>
      </c>
      <c r="J286" s="60">
        <v>0</v>
      </c>
      <c r="K286" s="60">
        <v>0</v>
      </c>
      <c r="L286" s="60">
        <v>0</v>
      </c>
    </row>
    <row r="287" spans="1:12" ht="14.25" hidden="1" customHeight="1" collapsed="1">
      <c r="A287" s="53">
        <v>3</v>
      </c>
      <c r="B287" s="54">
        <v>2</v>
      </c>
      <c r="C287" s="54">
        <v>2</v>
      </c>
      <c r="D287" s="54">
        <v>6</v>
      </c>
      <c r="E287" s="54"/>
      <c r="F287" s="56"/>
      <c r="G287" s="55" t="s">
        <v>191</v>
      </c>
      <c r="H287" s="42">
        <v>258</v>
      </c>
      <c r="I287" s="43">
        <f t="shared" ref="I287:L288" si="27">I288</f>
        <v>0</v>
      </c>
      <c r="J287" s="111">
        <f t="shared" si="27"/>
        <v>0</v>
      </c>
      <c r="K287" s="44">
        <f t="shared" si="27"/>
        <v>0</v>
      </c>
      <c r="L287" s="44">
        <f t="shared" si="27"/>
        <v>0</v>
      </c>
    </row>
    <row r="288" spans="1:12" ht="15" hidden="1" customHeight="1" collapsed="1">
      <c r="A288" s="53">
        <v>3</v>
      </c>
      <c r="B288" s="54">
        <v>2</v>
      </c>
      <c r="C288" s="54">
        <v>2</v>
      </c>
      <c r="D288" s="54">
        <v>6</v>
      </c>
      <c r="E288" s="54">
        <v>1</v>
      </c>
      <c r="F288" s="56"/>
      <c r="G288" s="55" t="s">
        <v>191</v>
      </c>
      <c r="H288" s="42">
        <v>259</v>
      </c>
      <c r="I288" s="43">
        <f t="shared" si="27"/>
        <v>0</v>
      </c>
      <c r="J288" s="111">
        <f t="shared" si="27"/>
        <v>0</v>
      </c>
      <c r="K288" s="44">
        <f t="shared" si="27"/>
        <v>0</v>
      </c>
      <c r="L288" s="44">
        <f t="shared" si="27"/>
        <v>0</v>
      </c>
    </row>
    <row r="289" spans="1:12" ht="15" hidden="1" customHeight="1" collapsed="1">
      <c r="A289" s="53">
        <v>3</v>
      </c>
      <c r="B289" s="75">
        <v>2</v>
      </c>
      <c r="C289" s="75">
        <v>2</v>
      </c>
      <c r="D289" s="54">
        <v>6</v>
      </c>
      <c r="E289" s="75">
        <v>1</v>
      </c>
      <c r="F289" s="76">
        <v>1</v>
      </c>
      <c r="G289" s="77" t="s">
        <v>191</v>
      </c>
      <c r="H289" s="42">
        <v>260</v>
      </c>
      <c r="I289" s="60">
        <v>0</v>
      </c>
      <c r="J289" s="60">
        <v>0</v>
      </c>
      <c r="K289" s="60">
        <v>0</v>
      </c>
      <c r="L289" s="60">
        <v>0</v>
      </c>
    </row>
    <row r="290" spans="1:12" ht="14.25" hidden="1" customHeight="1" collapsed="1">
      <c r="A290" s="57">
        <v>3</v>
      </c>
      <c r="B290" s="53">
        <v>2</v>
      </c>
      <c r="C290" s="54">
        <v>2</v>
      </c>
      <c r="D290" s="54">
        <v>7</v>
      </c>
      <c r="E290" s="54"/>
      <c r="F290" s="56"/>
      <c r="G290" s="55" t="s">
        <v>192</v>
      </c>
      <c r="H290" s="42">
        <v>261</v>
      </c>
      <c r="I290" s="43">
        <f>I291</f>
        <v>0</v>
      </c>
      <c r="J290" s="111">
        <f>J291</f>
        <v>0</v>
      </c>
      <c r="K290" s="44">
        <f>K291</f>
        <v>0</v>
      </c>
      <c r="L290" s="44">
        <f>L291</f>
        <v>0</v>
      </c>
    </row>
    <row r="291" spans="1:12" ht="15" hidden="1" customHeight="1" collapsed="1">
      <c r="A291" s="57">
        <v>3</v>
      </c>
      <c r="B291" s="53">
        <v>2</v>
      </c>
      <c r="C291" s="54">
        <v>2</v>
      </c>
      <c r="D291" s="54">
        <v>7</v>
      </c>
      <c r="E291" s="54">
        <v>1</v>
      </c>
      <c r="F291" s="56"/>
      <c r="G291" s="55" t="s">
        <v>192</v>
      </c>
      <c r="H291" s="42">
        <v>262</v>
      </c>
      <c r="I291" s="43">
        <f>I292+I293</f>
        <v>0</v>
      </c>
      <c r="J291" s="43">
        <f>J292+J293</f>
        <v>0</v>
      </c>
      <c r="K291" s="43">
        <f>K292+K293</f>
        <v>0</v>
      </c>
      <c r="L291" s="43">
        <f>L292+L293</f>
        <v>0</v>
      </c>
    </row>
    <row r="292" spans="1:12" ht="27.75" hidden="1" customHeight="1" collapsed="1">
      <c r="A292" s="57">
        <v>3</v>
      </c>
      <c r="B292" s="53">
        <v>2</v>
      </c>
      <c r="C292" s="53">
        <v>2</v>
      </c>
      <c r="D292" s="54">
        <v>7</v>
      </c>
      <c r="E292" s="54">
        <v>1</v>
      </c>
      <c r="F292" s="56">
        <v>1</v>
      </c>
      <c r="G292" s="55" t="s">
        <v>193</v>
      </c>
      <c r="H292" s="42">
        <v>263</v>
      </c>
      <c r="I292" s="60">
        <v>0</v>
      </c>
      <c r="J292" s="60">
        <v>0</v>
      </c>
      <c r="K292" s="60">
        <v>0</v>
      </c>
      <c r="L292" s="60">
        <v>0</v>
      </c>
    </row>
    <row r="293" spans="1:12" ht="25.5" hidden="1" customHeight="1" collapsed="1">
      <c r="A293" s="57">
        <v>3</v>
      </c>
      <c r="B293" s="53">
        <v>2</v>
      </c>
      <c r="C293" s="53">
        <v>2</v>
      </c>
      <c r="D293" s="54">
        <v>7</v>
      </c>
      <c r="E293" s="54">
        <v>1</v>
      </c>
      <c r="F293" s="56">
        <v>2</v>
      </c>
      <c r="G293" s="55" t="s">
        <v>194</v>
      </c>
      <c r="H293" s="42">
        <v>264</v>
      </c>
      <c r="I293" s="60">
        <v>0</v>
      </c>
      <c r="J293" s="60">
        <v>0</v>
      </c>
      <c r="K293" s="60">
        <v>0</v>
      </c>
      <c r="L293" s="60">
        <v>0</v>
      </c>
    </row>
    <row r="294" spans="1:12" ht="30" hidden="1" customHeight="1" collapsed="1">
      <c r="A294" s="61">
        <v>3</v>
      </c>
      <c r="B294" s="61">
        <v>3</v>
      </c>
      <c r="C294" s="38"/>
      <c r="D294" s="39"/>
      <c r="E294" s="39"/>
      <c r="F294" s="41"/>
      <c r="G294" s="40" t="s">
        <v>209</v>
      </c>
      <c r="H294" s="42">
        <v>265</v>
      </c>
      <c r="I294" s="43">
        <f>SUM(I295+I327)</f>
        <v>0</v>
      </c>
      <c r="J294" s="111">
        <f>SUM(J295+J327)</f>
        <v>0</v>
      </c>
      <c r="K294" s="44">
        <f>SUM(K295+K327)</f>
        <v>0</v>
      </c>
      <c r="L294" s="44">
        <f>SUM(L295+L327)</f>
        <v>0</v>
      </c>
    </row>
    <row r="295" spans="1:12" ht="40.5" hidden="1" customHeight="1" collapsed="1">
      <c r="A295" s="57">
        <v>3</v>
      </c>
      <c r="B295" s="57">
        <v>3</v>
      </c>
      <c r="C295" s="53">
        <v>1</v>
      </c>
      <c r="D295" s="54"/>
      <c r="E295" s="54"/>
      <c r="F295" s="56"/>
      <c r="G295" s="55" t="s">
        <v>210</v>
      </c>
      <c r="H295" s="42">
        <v>266</v>
      </c>
      <c r="I295" s="43">
        <f>SUM(I296+I305+I309+I313+I317+I320+I323)</f>
        <v>0</v>
      </c>
      <c r="J295" s="111">
        <f>SUM(J296+J305+J309+J313+J317+J320+J323)</f>
        <v>0</v>
      </c>
      <c r="K295" s="44">
        <f>SUM(K296+K305+K309+K313+K317+K320+K323)</f>
        <v>0</v>
      </c>
      <c r="L295" s="44">
        <f>SUM(L296+L305+L309+L313+L317+L320+L323)</f>
        <v>0</v>
      </c>
    </row>
    <row r="296" spans="1:12" ht="15" hidden="1" customHeight="1" collapsed="1">
      <c r="A296" s="57">
        <v>3</v>
      </c>
      <c r="B296" s="57">
        <v>3</v>
      </c>
      <c r="C296" s="53">
        <v>1</v>
      </c>
      <c r="D296" s="54">
        <v>1</v>
      </c>
      <c r="E296" s="54"/>
      <c r="F296" s="56"/>
      <c r="G296" s="55" t="s">
        <v>196</v>
      </c>
      <c r="H296" s="42">
        <v>267</v>
      </c>
      <c r="I296" s="43">
        <f>SUM(I297+I299+I302)</f>
        <v>0</v>
      </c>
      <c r="J296" s="43">
        <f>SUM(J297+J299+J302)</f>
        <v>0</v>
      </c>
      <c r="K296" s="43">
        <f>SUM(K297+K299+K302)</f>
        <v>0</v>
      </c>
      <c r="L296" s="43">
        <f>SUM(L297+L299+L302)</f>
        <v>0</v>
      </c>
    </row>
    <row r="297" spans="1:12" ht="12.75" hidden="1" customHeight="1" collapsed="1">
      <c r="A297" s="57">
        <v>3</v>
      </c>
      <c r="B297" s="57">
        <v>3</v>
      </c>
      <c r="C297" s="53">
        <v>1</v>
      </c>
      <c r="D297" s="54">
        <v>1</v>
      </c>
      <c r="E297" s="54">
        <v>1</v>
      </c>
      <c r="F297" s="56"/>
      <c r="G297" s="55" t="s">
        <v>174</v>
      </c>
      <c r="H297" s="42">
        <v>268</v>
      </c>
      <c r="I297" s="43">
        <f>SUM(I298:I298)</f>
        <v>0</v>
      </c>
      <c r="J297" s="111">
        <f>SUM(J298:J298)</f>
        <v>0</v>
      </c>
      <c r="K297" s="44">
        <f>SUM(K298:K298)</f>
        <v>0</v>
      </c>
      <c r="L297" s="44">
        <f>SUM(L298:L298)</f>
        <v>0</v>
      </c>
    </row>
    <row r="298" spans="1:12" ht="15" hidden="1" customHeight="1" collapsed="1">
      <c r="A298" s="57">
        <v>3</v>
      </c>
      <c r="B298" s="57">
        <v>3</v>
      </c>
      <c r="C298" s="53">
        <v>1</v>
      </c>
      <c r="D298" s="54">
        <v>1</v>
      </c>
      <c r="E298" s="54">
        <v>1</v>
      </c>
      <c r="F298" s="56">
        <v>1</v>
      </c>
      <c r="G298" s="55" t="s">
        <v>174</v>
      </c>
      <c r="H298" s="42">
        <v>269</v>
      </c>
      <c r="I298" s="60">
        <v>0</v>
      </c>
      <c r="J298" s="60">
        <v>0</v>
      </c>
      <c r="K298" s="60">
        <v>0</v>
      </c>
      <c r="L298" s="60">
        <v>0</v>
      </c>
    </row>
    <row r="299" spans="1:12" ht="14.25" hidden="1" customHeight="1" collapsed="1">
      <c r="A299" s="57">
        <v>3</v>
      </c>
      <c r="B299" s="57">
        <v>3</v>
      </c>
      <c r="C299" s="53">
        <v>1</v>
      </c>
      <c r="D299" s="54">
        <v>1</v>
      </c>
      <c r="E299" s="54">
        <v>2</v>
      </c>
      <c r="F299" s="56"/>
      <c r="G299" s="55" t="s">
        <v>197</v>
      </c>
      <c r="H299" s="42">
        <v>270</v>
      </c>
      <c r="I299" s="43">
        <f>SUM(I300:I301)</f>
        <v>0</v>
      </c>
      <c r="J299" s="43">
        <f>SUM(J300:J301)</f>
        <v>0</v>
      </c>
      <c r="K299" s="43">
        <f>SUM(K300:K301)</f>
        <v>0</v>
      </c>
      <c r="L299" s="43">
        <f>SUM(L300:L301)</f>
        <v>0</v>
      </c>
    </row>
    <row r="300" spans="1:12" ht="14.25" hidden="1" customHeight="1" collapsed="1">
      <c r="A300" s="57">
        <v>3</v>
      </c>
      <c r="B300" s="57">
        <v>3</v>
      </c>
      <c r="C300" s="53">
        <v>1</v>
      </c>
      <c r="D300" s="54">
        <v>1</v>
      </c>
      <c r="E300" s="54">
        <v>2</v>
      </c>
      <c r="F300" s="56">
        <v>1</v>
      </c>
      <c r="G300" s="55" t="s">
        <v>176</v>
      </c>
      <c r="H300" s="42">
        <v>271</v>
      </c>
      <c r="I300" s="60">
        <v>0</v>
      </c>
      <c r="J300" s="60">
        <v>0</v>
      </c>
      <c r="K300" s="60">
        <v>0</v>
      </c>
      <c r="L300" s="60">
        <v>0</v>
      </c>
    </row>
    <row r="301" spans="1:12" ht="14.25" hidden="1" customHeight="1" collapsed="1">
      <c r="A301" s="57">
        <v>3</v>
      </c>
      <c r="B301" s="57">
        <v>3</v>
      </c>
      <c r="C301" s="53">
        <v>1</v>
      </c>
      <c r="D301" s="54">
        <v>1</v>
      </c>
      <c r="E301" s="54">
        <v>2</v>
      </c>
      <c r="F301" s="56">
        <v>2</v>
      </c>
      <c r="G301" s="55" t="s">
        <v>177</v>
      </c>
      <c r="H301" s="42">
        <v>272</v>
      </c>
      <c r="I301" s="60">
        <v>0</v>
      </c>
      <c r="J301" s="60">
        <v>0</v>
      </c>
      <c r="K301" s="60">
        <v>0</v>
      </c>
      <c r="L301" s="60">
        <v>0</v>
      </c>
    </row>
    <row r="302" spans="1:12" ht="14.25" hidden="1" customHeight="1" collapsed="1">
      <c r="A302" s="57">
        <v>3</v>
      </c>
      <c r="B302" s="57">
        <v>3</v>
      </c>
      <c r="C302" s="53">
        <v>1</v>
      </c>
      <c r="D302" s="54">
        <v>1</v>
      </c>
      <c r="E302" s="54">
        <v>3</v>
      </c>
      <c r="F302" s="56"/>
      <c r="G302" s="55" t="s">
        <v>178</v>
      </c>
      <c r="H302" s="42">
        <v>273</v>
      </c>
      <c r="I302" s="43">
        <f>SUM(I303:I304)</f>
        <v>0</v>
      </c>
      <c r="J302" s="43">
        <f>SUM(J303:J304)</f>
        <v>0</v>
      </c>
      <c r="K302" s="43">
        <f>SUM(K303:K304)</f>
        <v>0</v>
      </c>
      <c r="L302" s="43">
        <f>SUM(L303:L304)</f>
        <v>0</v>
      </c>
    </row>
    <row r="303" spans="1:12" ht="14.25" hidden="1" customHeight="1" collapsed="1">
      <c r="A303" s="57">
        <v>3</v>
      </c>
      <c r="B303" s="57">
        <v>3</v>
      </c>
      <c r="C303" s="53">
        <v>1</v>
      </c>
      <c r="D303" s="54">
        <v>1</v>
      </c>
      <c r="E303" s="54">
        <v>3</v>
      </c>
      <c r="F303" s="56">
        <v>1</v>
      </c>
      <c r="G303" s="55" t="s">
        <v>211</v>
      </c>
      <c r="H303" s="42">
        <v>274</v>
      </c>
      <c r="I303" s="60">
        <v>0</v>
      </c>
      <c r="J303" s="60">
        <v>0</v>
      </c>
      <c r="K303" s="60">
        <v>0</v>
      </c>
      <c r="L303" s="60">
        <v>0</v>
      </c>
    </row>
    <row r="304" spans="1:12" ht="14.25" hidden="1" customHeight="1" collapsed="1">
      <c r="A304" s="57">
        <v>3</v>
      </c>
      <c r="B304" s="57">
        <v>3</v>
      </c>
      <c r="C304" s="53">
        <v>1</v>
      </c>
      <c r="D304" s="54">
        <v>1</v>
      </c>
      <c r="E304" s="54">
        <v>3</v>
      </c>
      <c r="F304" s="56">
        <v>2</v>
      </c>
      <c r="G304" s="55" t="s">
        <v>198</v>
      </c>
      <c r="H304" s="42">
        <v>275</v>
      </c>
      <c r="I304" s="60">
        <v>0</v>
      </c>
      <c r="J304" s="60">
        <v>0</v>
      </c>
      <c r="K304" s="60">
        <v>0</v>
      </c>
      <c r="L304" s="60">
        <v>0</v>
      </c>
    </row>
    <row r="305" spans="1:12" hidden="1" collapsed="1">
      <c r="A305" s="73">
        <v>3</v>
      </c>
      <c r="B305" s="48">
        <v>3</v>
      </c>
      <c r="C305" s="53">
        <v>1</v>
      </c>
      <c r="D305" s="54">
        <v>2</v>
      </c>
      <c r="E305" s="54"/>
      <c r="F305" s="56"/>
      <c r="G305" s="55" t="s">
        <v>212</v>
      </c>
      <c r="H305" s="42">
        <v>276</v>
      </c>
      <c r="I305" s="43">
        <f>I306</f>
        <v>0</v>
      </c>
      <c r="J305" s="111">
        <f>J306</f>
        <v>0</v>
      </c>
      <c r="K305" s="44">
        <f>K306</f>
        <v>0</v>
      </c>
      <c r="L305" s="44">
        <f>L306</f>
        <v>0</v>
      </c>
    </row>
    <row r="306" spans="1:12" ht="15" hidden="1" customHeight="1" collapsed="1">
      <c r="A306" s="73">
        <v>3</v>
      </c>
      <c r="B306" s="73">
        <v>3</v>
      </c>
      <c r="C306" s="48">
        <v>1</v>
      </c>
      <c r="D306" s="46">
        <v>2</v>
      </c>
      <c r="E306" s="46">
        <v>1</v>
      </c>
      <c r="F306" s="49"/>
      <c r="G306" s="55" t="s">
        <v>212</v>
      </c>
      <c r="H306" s="42">
        <v>277</v>
      </c>
      <c r="I306" s="63">
        <f>SUM(I307:I308)</f>
        <v>0</v>
      </c>
      <c r="J306" s="112">
        <f>SUM(J307:J308)</f>
        <v>0</v>
      </c>
      <c r="K306" s="64">
        <f>SUM(K307:K308)</f>
        <v>0</v>
      </c>
      <c r="L306" s="64">
        <f>SUM(L307:L308)</f>
        <v>0</v>
      </c>
    </row>
    <row r="307" spans="1:12" ht="15" hidden="1" customHeight="1" collapsed="1">
      <c r="A307" s="57">
        <v>3</v>
      </c>
      <c r="B307" s="57">
        <v>3</v>
      </c>
      <c r="C307" s="53">
        <v>1</v>
      </c>
      <c r="D307" s="54">
        <v>2</v>
      </c>
      <c r="E307" s="54">
        <v>1</v>
      </c>
      <c r="F307" s="56">
        <v>1</v>
      </c>
      <c r="G307" s="55" t="s">
        <v>213</v>
      </c>
      <c r="H307" s="42">
        <v>278</v>
      </c>
      <c r="I307" s="60">
        <v>0</v>
      </c>
      <c r="J307" s="60">
        <v>0</v>
      </c>
      <c r="K307" s="60">
        <v>0</v>
      </c>
      <c r="L307" s="60">
        <v>0</v>
      </c>
    </row>
    <row r="308" spans="1:12" ht="12.75" hidden="1" customHeight="1" collapsed="1">
      <c r="A308" s="65">
        <v>3</v>
      </c>
      <c r="B308" s="98">
        <v>3</v>
      </c>
      <c r="C308" s="74">
        <v>1</v>
      </c>
      <c r="D308" s="75">
        <v>2</v>
      </c>
      <c r="E308" s="75">
        <v>1</v>
      </c>
      <c r="F308" s="76">
        <v>2</v>
      </c>
      <c r="G308" s="77" t="s">
        <v>214</v>
      </c>
      <c r="H308" s="42">
        <v>279</v>
      </c>
      <c r="I308" s="60">
        <v>0</v>
      </c>
      <c r="J308" s="60">
        <v>0</v>
      </c>
      <c r="K308" s="60">
        <v>0</v>
      </c>
      <c r="L308" s="60">
        <v>0</v>
      </c>
    </row>
    <row r="309" spans="1:12" ht="15.75" hidden="1" customHeight="1" collapsed="1">
      <c r="A309" s="53">
        <v>3</v>
      </c>
      <c r="B309" s="55">
        <v>3</v>
      </c>
      <c r="C309" s="53">
        <v>1</v>
      </c>
      <c r="D309" s="54">
        <v>3</v>
      </c>
      <c r="E309" s="54"/>
      <c r="F309" s="56"/>
      <c r="G309" s="55" t="s">
        <v>215</v>
      </c>
      <c r="H309" s="42">
        <v>280</v>
      </c>
      <c r="I309" s="43">
        <f>I310</f>
        <v>0</v>
      </c>
      <c r="J309" s="111">
        <f>J310</f>
        <v>0</v>
      </c>
      <c r="K309" s="44">
        <f>K310</f>
        <v>0</v>
      </c>
      <c r="L309" s="44">
        <f>L310</f>
        <v>0</v>
      </c>
    </row>
    <row r="310" spans="1:12" ht="15.75" hidden="1" customHeight="1" collapsed="1">
      <c r="A310" s="53">
        <v>3</v>
      </c>
      <c r="B310" s="77">
        <v>3</v>
      </c>
      <c r="C310" s="74">
        <v>1</v>
      </c>
      <c r="D310" s="75">
        <v>3</v>
      </c>
      <c r="E310" s="75">
        <v>1</v>
      </c>
      <c r="F310" s="76"/>
      <c r="G310" s="55" t="s">
        <v>215</v>
      </c>
      <c r="H310" s="42">
        <v>281</v>
      </c>
      <c r="I310" s="44">
        <f>I311+I312</f>
        <v>0</v>
      </c>
      <c r="J310" s="44">
        <f>J311+J312</f>
        <v>0</v>
      </c>
      <c r="K310" s="44">
        <f>K311+K312</f>
        <v>0</v>
      </c>
      <c r="L310" s="44">
        <f>L311+L312</f>
        <v>0</v>
      </c>
    </row>
    <row r="311" spans="1:12" ht="27" hidden="1" customHeight="1" collapsed="1">
      <c r="A311" s="53">
        <v>3</v>
      </c>
      <c r="B311" s="55">
        <v>3</v>
      </c>
      <c r="C311" s="53">
        <v>1</v>
      </c>
      <c r="D311" s="54">
        <v>3</v>
      </c>
      <c r="E311" s="54">
        <v>1</v>
      </c>
      <c r="F311" s="56">
        <v>1</v>
      </c>
      <c r="G311" s="55" t="s">
        <v>216</v>
      </c>
      <c r="H311" s="42">
        <v>282</v>
      </c>
      <c r="I311" s="103">
        <v>0</v>
      </c>
      <c r="J311" s="103">
        <v>0</v>
      </c>
      <c r="K311" s="103">
        <v>0</v>
      </c>
      <c r="L311" s="102">
        <v>0</v>
      </c>
    </row>
    <row r="312" spans="1:12" ht="26.25" hidden="1" customHeight="1" collapsed="1">
      <c r="A312" s="53">
        <v>3</v>
      </c>
      <c r="B312" s="55">
        <v>3</v>
      </c>
      <c r="C312" s="53">
        <v>1</v>
      </c>
      <c r="D312" s="54">
        <v>3</v>
      </c>
      <c r="E312" s="54">
        <v>1</v>
      </c>
      <c r="F312" s="56">
        <v>2</v>
      </c>
      <c r="G312" s="55" t="s">
        <v>217</v>
      </c>
      <c r="H312" s="42">
        <v>283</v>
      </c>
      <c r="I312" s="60">
        <v>0</v>
      </c>
      <c r="J312" s="60">
        <v>0</v>
      </c>
      <c r="K312" s="60">
        <v>0</v>
      </c>
      <c r="L312" s="60">
        <v>0</v>
      </c>
    </row>
    <row r="313" spans="1:12" hidden="1" collapsed="1">
      <c r="A313" s="53">
        <v>3</v>
      </c>
      <c r="B313" s="55">
        <v>3</v>
      </c>
      <c r="C313" s="53">
        <v>1</v>
      </c>
      <c r="D313" s="54">
        <v>4</v>
      </c>
      <c r="E313" s="54"/>
      <c r="F313" s="56"/>
      <c r="G313" s="55" t="s">
        <v>218</v>
      </c>
      <c r="H313" s="42">
        <v>284</v>
      </c>
      <c r="I313" s="43">
        <f>I314</f>
        <v>0</v>
      </c>
      <c r="J313" s="111">
        <f>J314</f>
        <v>0</v>
      </c>
      <c r="K313" s="44">
        <f>K314</f>
        <v>0</v>
      </c>
      <c r="L313" s="44">
        <f>L314</f>
        <v>0</v>
      </c>
    </row>
    <row r="314" spans="1:12" ht="15" hidden="1" customHeight="1" collapsed="1">
      <c r="A314" s="57">
        <v>3</v>
      </c>
      <c r="B314" s="53">
        <v>3</v>
      </c>
      <c r="C314" s="54">
        <v>1</v>
      </c>
      <c r="D314" s="54">
        <v>4</v>
      </c>
      <c r="E314" s="54">
        <v>1</v>
      </c>
      <c r="F314" s="56"/>
      <c r="G314" s="55" t="s">
        <v>218</v>
      </c>
      <c r="H314" s="42">
        <v>285</v>
      </c>
      <c r="I314" s="43">
        <f>SUM(I315:I316)</f>
        <v>0</v>
      </c>
      <c r="J314" s="43">
        <f>SUM(J315:J316)</f>
        <v>0</v>
      </c>
      <c r="K314" s="43">
        <f>SUM(K315:K316)</f>
        <v>0</v>
      </c>
      <c r="L314" s="43">
        <f>SUM(L315:L316)</f>
        <v>0</v>
      </c>
    </row>
    <row r="315" spans="1:12" hidden="1" collapsed="1">
      <c r="A315" s="57">
        <v>3</v>
      </c>
      <c r="B315" s="53">
        <v>3</v>
      </c>
      <c r="C315" s="54">
        <v>1</v>
      </c>
      <c r="D315" s="54">
        <v>4</v>
      </c>
      <c r="E315" s="54">
        <v>1</v>
      </c>
      <c r="F315" s="56">
        <v>1</v>
      </c>
      <c r="G315" s="55" t="s">
        <v>219</v>
      </c>
      <c r="H315" s="42">
        <v>286</v>
      </c>
      <c r="I315" s="59">
        <v>0</v>
      </c>
      <c r="J315" s="60">
        <v>0</v>
      </c>
      <c r="K315" s="60">
        <v>0</v>
      </c>
      <c r="L315" s="59">
        <v>0</v>
      </c>
    </row>
    <row r="316" spans="1:12" ht="14.25" hidden="1" customHeight="1" collapsed="1">
      <c r="A316" s="53">
        <v>3</v>
      </c>
      <c r="B316" s="54">
        <v>3</v>
      </c>
      <c r="C316" s="54">
        <v>1</v>
      </c>
      <c r="D316" s="54">
        <v>4</v>
      </c>
      <c r="E316" s="54">
        <v>1</v>
      </c>
      <c r="F316" s="56">
        <v>2</v>
      </c>
      <c r="G316" s="55" t="s">
        <v>220</v>
      </c>
      <c r="H316" s="42">
        <v>287</v>
      </c>
      <c r="I316" s="60">
        <v>0</v>
      </c>
      <c r="J316" s="103">
        <v>0</v>
      </c>
      <c r="K316" s="103">
        <v>0</v>
      </c>
      <c r="L316" s="102">
        <v>0</v>
      </c>
    </row>
    <row r="317" spans="1:12" ht="15.75" hidden="1" customHeight="1" collapsed="1">
      <c r="A317" s="53">
        <v>3</v>
      </c>
      <c r="B317" s="54">
        <v>3</v>
      </c>
      <c r="C317" s="54">
        <v>1</v>
      </c>
      <c r="D317" s="54">
        <v>5</v>
      </c>
      <c r="E317" s="54"/>
      <c r="F317" s="56"/>
      <c r="G317" s="55" t="s">
        <v>221</v>
      </c>
      <c r="H317" s="42">
        <v>288</v>
      </c>
      <c r="I317" s="64">
        <f t="shared" ref="I317:L318" si="28">I318</f>
        <v>0</v>
      </c>
      <c r="J317" s="111">
        <f t="shared" si="28"/>
        <v>0</v>
      </c>
      <c r="K317" s="44">
        <f t="shared" si="28"/>
        <v>0</v>
      </c>
      <c r="L317" s="44">
        <f t="shared" si="28"/>
        <v>0</v>
      </c>
    </row>
    <row r="318" spans="1:12" ht="14.25" hidden="1" customHeight="1" collapsed="1">
      <c r="A318" s="48">
        <v>3</v>
      </c>
      <c r="B318" s="75">
        <v>3</v>
      </c>
      <c r="C318" s="75">
        <v>1</v>
      </c>
      <c r="D318" s="75">
        <v>5</v>
      </c>
      <c r="E318" s="75">
        <v>1</v>
      </c>
      <c r="F318" s="76"/>
      <c r="G318" s="55" t="s">
        <v>221</v>
      </c>
      <c r="H318" s="42">
        <v>289</v>
      </c>
      <c r="I318" s="44">
        <f t="shared" si="28"/>
        <v>0</v>
      </c>
      <c r="J318" s="112">
        <f t="shared" si="28"/>
        <v>0</v>
      </c>
      <c r="K318" s="64">
        <f t="shared" si="28"/>
        <v>0</v>
      </c>
      <c r="L318" s="64">
        <f t="shared" si="28"/>
        <v>0</v>
      </c>
    </row>
    <row r="319" spans="1:12" ht="14.25" hidden="1" customHeight="1" collapsed="1">
      <c r="A319" s="53">
        <v>3</v>
      </c>
      <c r="B319" s="54">
        <v>3</v>
      </c>
      <c r="C319" s="54">
        <v>1</v>
      </c>
      <c r="D319" s="54">
        <v>5</v>
      </c>
      <c r="E319" s="54">
        <v>1</v>
      </c>
      <c r="F319" s="56">
        <v>1</v>
      </c>
      <c r="G319" s="55" t="s">
        <v>222</v>
      </c>
      <c r="H319" s="42">
        <v>290</v>
      </c>
      <c r="I319" s="60">
        <v>0</v>
      </c>
      <c r="J319" s="103">
        <v>0</v>
      </c>
      <c r="K319" s="103">
        <v>0</v>
      </c>
      <c r="L319" s="102">
        <v>0</v>
      </c>
    </row>
    <row r="320" spans="1:12" ht="14.25" hidden="1" customHeight="1" collapsed="1">
      <c r="A320" s="53">
        <v>3</v>
      </c>
      <c r="B320" s="54">
        <v>3</v>
      </c>
      <c r="C320" s="54">
        <v>1</v>
      </c>
      <c r="D320" s="54">
        <v>6</v>
      </c>
      <c r="E320" s="54"/>
      <c r="F320" s="56"/>
      <c r="G320" s="55" t="s">
        <v>191</v>
      </c>
      <c r="H320" s="42">
        <v>291</v>
      </c>
      <c r="I320" s="44">
        <f t="shared" ref="I320:L321" si="29">I321</f>
        <v>0</v>
      </c>
      <c r="J320" s="111">
        <f t="shared" si="29"/>
        <v>0</v>
      </c>
      <c r="K320" s="44">
        <f t="shared" si="29"/>
        <v>0</v>
      </c>
      <c r="L320" s="44">
        <f t="shared" si="29"/>
        <v>0</v>
      </c>
    </row>
    <row r="321" spans="1:16" ht="13.5" hidden="1" customHeight="1" collapsed="1">
      <c r="A321" s="53">
        <v>3</v>
      </c>
      <c r="B321" s="54">
        <v>3</v>
      </c>
      <c r="C321" s="54">
        <v>1</v>
      </c>
      <c r="D321" s="54">
        <v>6</v>
      </c>
      <c r="E321" s="54">
        <v>1</v>
      </c>
      <c r="F321" s="56"/>
      <c r="G321" s="55" t="s">
        <v>191</v>
      </c>
      <c r="H321" s="42">
        <v>292</v>
      </c>
      <c r="I321" s="43">
        <f t="shared" si="29"/>
        <v>0</v>
      </c>
      <c r="J321" s="111">
        <f t="shared" si="29"/>
        <v>0</v>
      </c>
      <c r="K321" s="44">
        <f t="shared" si="29"/>
        <v>0</v>
      </c>
      <c r="L321" s="44">
        <f t="shared" si="29"/>
        <v>0</v>
      </c>
    </row>
    <row r="322" spans="1:16" ht="14.25" hidden="1" customHeight="1" collapsed="1">
      <c r="A322" s="53">
        <v>3</v>
      </c>
      <c r="B322" s="54">
        <v>3</v>
      </c>
      <c r="C322" s="54">
        <v>1</v>
      </c>
      <c r="D322" s="54">
        <v>6</v>
      </c>
      <c r="E322" s="54">
        <v>1</v>
      </c>
      <c r="F322" s="56">
        <v>1</v>
      </c>
      <c r="G322" s="55" t="s">
        <v>191</v>
      </c>
      <c r="H322" s="42">
        <v>293</v>
      </c>
      <c r="I322" s="103">
        <v>0</v>
      </c>
      <c r="J322" s="103">
        <v>0</v>
      </c>
      <c r="K322" s="103">
        <v>0</v>
      </c>
      <c r="L322" s="102">
        <v>0</v>
      </c>
    </row>
    <row r="323" spans="1:16" ht="15" hidden="1" customHeight="1" collapsed="1">
      <c r="A323" s="53">
        <v>3</v>
      </c>
      <c r="B323" s="54">
        <v>3</v>
      </c>
      <c r="C323" s="54">
        <v>1</v>
      </c>
      <c r="D323" s="54">
        <v>7</v>
      </c>
      <c r="E323" s="54"/>
      <c r="F323" s="56"/>
      <c r="G323" s="55" t="s">
        <v>223</v>
      </c>
      <c r="H323" s="42">
        <v>294</v>
      </c>
      <c r="I323" s="43">
        <f>I324</f>
        <v>0</v>
      </c>
      <c r="J323" s="111">
        <f>J324</f>
        <v>0</v>
      </c>
      <c r="K323" s="44">
        <f>K324</f>
        <v>0</v>
      </c>
      <c r="L323" s="44">
        <f>L324</f>
        <v>0</v>
      </c>
    </row>
    <row r="324" spans="1:16" ht="16.5" hidden="1" customHeight="1" collapsed="1">
      <c r="A324" s="53">
        <v>3</v>
      </c>
      <c r="B324" s="54">
        <v>3</v>
      </c>
      <c r="C324" s="54">
        <v>1</v>
      </c>
      <c r="D324" s="54">
        <v>7</v>
      </c>
      <c r="E324" s="54">
        <v>1</v>
      </c>
      <c r="F324" s="56"/>
      <c r="G324" s="55" t="s">
        <v>223</v>
      </c>
      <c r="H324" s="42">
        <v>295</v>
      </c>
      <c r="I324" s="43">
        <f>I325+I326</f>
        <v>0</v>
      </c>
      <c r="J324" s="43">
        <f>J325+J326</f>
        <v>0</v>
      </c>
      <c r="K324" s="43">
        <f>K325+K326</f>
        <v>0</v>
      </c>
      <c r="L324" s="43">
        <f>L325+L326</f>
        <v>0</v>
      </c>
    </row>
    <row r="325" spans="1:16" ht="27" hidden="1" customHeight="1" collapsed="1">
      <c r="A325" s="53">
        <v>3</v>
      </c>
      <c r="B325" s="54">
        <v>3</v>
      </c>
      <c r="C325" s="54">
        <v>1</v>
      </c>
      <c r="D325" s="54">
        <v>7</v>
      </c>
      <c r="E325" s="54">
        <v>1</v>
      </c>
      <c r="F325" s="56">
        <v>1</v>
      </c>
      <c r="G325" s="55" t="s">
        <v>224</v>
      </c>
      <c r="H325" s="42">
        <v>296</v>
      </c>
      <c r="I325" s="103">
        <v>0</v>
      </c>
      <c r="J325" s="103">
        <v>0</v>
      </c>
      <c r="K325" s="103">
        <v>0</v>
      </c>
      <c r="L325" s="102">
        <v>0</v>
      </c>
    </row>
    <row r="326" spans="1:16" ht="27.75" hidden="1" customHeight="1" collapsed="1">
      <c r="A326" s="53">
        <v>3</v>
      </c>
      <c r="B326" s="54">
        <v>3</v>
      </c>
      <c r="C326" s="54">
        <v>1</v>
      </c>
      <c r="D326" s="54">
        <v>7</v>
      </c>
      <c r="E326" s="54">
        <v>1</v>
      </c>
      <c r="F326" s="56">
        <v>2</v>
      </c>
      <c r="G326" s="55" t="s">
        <v>225</v>
      </c>
      <c r="H326" s="42">
        <v>297</v>
      </c>
      <c r="I326" s="60">
        <v>0</v>
      </c>
      <c r="J326" s="60">
        <v>0</v>
      </c>
      <c r="K326" s="60">
        <v>0</v>
      </c>
      <c r="L326" s="60">
        <v>0</v>
      </c>
    </row>
    <row r="327" spans="1:16" ht="38.25" hidden="1" customHeight="1" collapsed="1">
      <c r="A327" s="53">
        <v>3</v>
      </c>
      <c r="B327" s="54">
        <v>3</v>
      </c>
      <c r="C327" s="54">
        <v>2</v>
      </c>
      <c r="D327" s="54"/>
      <c r="E327" s="54"/>
      <c r="F327" s="56"/>
      <c r="G327" s="55" t="s">
        <v>226</v>
      </c>
      <c r="H327" s="42">
        <v>298</v>
      </c>
      <c r="I327" s="43">
        <f>SUM(I328+I337+I341+I345+I349+I352+I355)</f>
        <v>0</v>
      </c>
      <c r="J327" s="111">
        <f>SUM(J328+J337+J341+J345+J349+J352+J355)</f>
        <v>0</v>
      </c>
      <c r="K327" s="44">
        <f>SUM(K328+K337+K341+K345+K349+K352+K355)</f>
        <v>0</v>
      </c>
      <c r="L327" s="44">
        <f>SUM(L328+L337+L341+L345+L349+L352+L355)</f>
        <v>0</v>
      </c>
    </row>
    <row r="328" spans="1:16" ht="15" hidden="1" customHeight="1" collapsed="1">
      <c r="A328" s="53">
        <v>3</v>
      </c>
      <c r="B328" s="54">
        <v>3</v>
      </c>
      <c r="C328" s="54">
        <v>2</v>
      </c>
      <c r="D328" s="54">
        <v>1</v>
      </c>
      <c r="E328" s="54"/>
      <c r="F328" s="56"/>
      <c r="G328" s="55" t="s">
        <v>173</v>
      </c>
      <c r="H328" s="42">
        <v>299</v>
      </c>
      <c r="I328" s="43">
        <f>I329</f>
        <v>0</v>
      </c>
      <c r="J328" s="111">
        <f>J329</f>
        <v>0</v>
      </c>
      <c r="K328" s="44">
        <f>K329</f>
        <v>0</v>
      </c>
      <c r="L328" s="44">
        <f>L329</f>
        <v>0</v>
      </c>
    </row>
    <row r="329" spans="1:16" hidden="1" collapsed="1">
      <c r="A329" s="57">
        <v>3</v>
      </c>
      <c r="B329" s="53">
        <v>3</v>
      </c>
      <c r="C329" s="54">
        <v>2</v>
      </c>
      <c r="D329" s="55">
        <v>1</v>
      </c>
      <c r="E329" s="53">
        <v>1</v>
      </c>
      <c r="F329" s="56"/>
      <c r="G329" s="55" t="s">
        <v>173</v>
      </c>
      <c r="H329" s="42">
        <v>300</v>
      </c>
      <c r="I329" s="43">
        <f>SUM(I330:I330)</f>
        <v>0</v>
      </c>
      <c r="J329" s="43">
        <f>SUM(J330:J330)</f>
        <v>0</v>
      </c>
      <c r="K329" s="43">
        <f>SUM(K330:K330)</f>
        <v>0</v>
      </c>
      <c r="L329" s="43">
        <f>SUM(L330:L330)</f>
        <v>0</v>
      </c>
      <c r="M329" s="140"/>
      <c r="N329" s="140"/>
      <c r="O329" s="140"/>
      <c r="P329" s="140"/>
    </row>
    <row r="330" spans="1:16" ht="13.5" hidden="1" customHeight="1" collapsed="1">
      <c r="A330" s="57">
        <v>3</v>
      </c>
      <c r="B330" s="53">
        <v>3</v>
      </c>
      <c r="C330" s="54">
        <v>2</v>
      </c>
      <c r="D330" s="55">
        <v>1</v>
      </c>
      <c r="E330" s="53">
        <v>1</v>
      </c>
      <c r="F330" s="56">
        <v>1</v>
      </c>
      <c r="G330" s="55" t="s">
        <v>174</v>
      </c>
      <c r="H330" s="42">
        <v>301</v>
      </c>
      <c r="I330" s="103">
        <v>0</v>
      </c>
      <c r="J330" s="103">
        <v>0</v>
      </c>
      <c r="K330" s="103">
        <v>0</v>
      </c>
      <c r="L330" s="102">
        <v>0</v>
      </c>
    </row>
    <row r="331" spans="1:16" hidden="1" collapsed="1">
      <c r="A331" s="57">
        <v>3</v>
      </c>
      <c r="B331" s="53">
        <v>3</v>
      </c>
      <c r="C331" s="54">
        <v>2</v>
      </c>
      <c r="D331" s="55">
        <v>1</v>
      </c>
      <c r="E331" s="53">
        <v>2</v>
      </c>
      <c r="F331" s="56"/>
      <c r="G331" s="77" t="s">
        <v>197</v>
      </c>
      <c r="H331" s="42">
        <v>302</v>
      </c>
      <c r="I331" s="43">
        <f>SUM(I332:I333)</f>
        <v>0</v>
      </c>
      <c r="J331" s="43">
        <f>SUM(J332:J333)</f>
        <v>0</v>
      </c>
      <c r="K331" s="43">
        <f>SUM(K332:K333)</f>
        <v>0</v>
      </c>
      <c r="L331" s="43">
        <f>SUM(L332:L333)</f>
        <v>0</v>
      </c>
    </row>
    <row r="332" spans="1:16" hidden="1" collapsed="1">
      <c r="A332" s="57">
        <v>3</v>
      </c>
      <c r="B332" s="53">
        <v>3</v>
      </c>
      <c r="C332" s="54">
        <v>2</v>
      </c>
      <c r="D332" s="55">
        <v>1</v>
      </c>
      <c r="E332" s="53">
        <v>2</v>
      </c>
      <c r="F332" s="56">
        <v>1</v>
      </c>
      <c r="G332" s="77" t="s">
        <v>176</v>
      </c>
      <c r="H332" s="42">
        <v>303</v>
      </c>
      <c r="I332" s="103">
        <v>0</v>
      </c>
      <c r="J332" s="103">
        <v>0</v>
      </c>
      <c r="K332" s="103">
        <v>0</v>
      </c>
      <c r="L332" s="102">
        <v>0</v>
      </c>
    </row>
    <row r="333" spans="1:16" hidden="1" collapsed="1">
      <c r="A333" s="57">
        <v>3</v>
      </c>
      <c r="B333" s="53">
        <v>3</v>
      </c>
      <c r="C333" s="54">
        <v>2</v>
      </c>
      <c r="D333" s="55">
        <v>1</v>
      </c>
      <c r="E333" s="53">
        <v>2</v>
      </c>
      <c r="F333" s="56">
        <v>2</v>
      </c>
      <c r="G333" s="77" t="s">
        <v>177</v>
      </c>
      <c r="H333" s="42">
        <v>304</v>
      </c>
      <c r="I333" s="60">
        <v>0</v>
      </c>
      <c r="J333" s="60">
        <v>0</v>
      </c>
      <c r="K333" s="60">
        <v>0</v>
      </c>
      <c r="L333" s="60">
        <v>0</v>
      </c>
    </row>
    <row r="334" spans="1:16" hidden="1" collapsed="1">
      <c r="A334" s="57">
        <v>3</v>
      </c>
      <c r="B334" s="53">
        <v>3</v>
      </c>
      <c r="C334" s="54">
        <v>2</v>
      </c>
      <c r="D334" s="55">
        <v>1</v>
      </c>
      <c r="E334" s="53">
        <v>3</v>
      </c>
      <c r="F334" s="56"/>
      <c r="G334" s="77" t="s">
        <v>178</v>
      </c>
      <c r="H334" s="42">
        <v>305</v>
      </c>
      <c r="I334" s="43">
        <f>SUM(I335:I336)</f>
        <v>0</v>
      </c>
      <c r="J334" s="43">
        <f>SUM(J335:J336)</f>
        <v>0</v>
      </c>
      <c r="K334" s="43">
        <f>SUM(K335:K336)</f>
        <v>0</v>
      </c>
      <c r="L334" s="43">
        <f>SUM(L335:L336)</f>
        <v>0</v>
      </c>
    </row>
    <row r="335" spans="1:16" hidden="1" collapsed="1">
      <c r="A335" s="57">
        <v>3</v>
      </c>
      <c r="B335" s="53">
        <v>3</v>
      </c>
      <c r="C335" s="54">
        <v>2</v>
      </c>
      <c r="D335" s="55">
        <v>1</v>
      </c>
      <c r="E335" s="53">
        <v>3</v>
      </c>
      <c r="F335" s="56">
        <v>1</v>
      </c>
      <c r="G335" s="77" t="s">
        <v>179</v>
      </c>
      <c r="H335" s="42">
        <v>306</v>
      </c>
      <c r="I335" s="60">
        <v>0</v>
      </c>
      <c r="J335" s="60">
        <v>0</v>
      </c>
      <c r="K335" s="60">
        <v>0</v>
      </c>
      <c r="L335" s="60">
        <v>0</v>
      </c>
    </row>
    <row r="336" spans="1:16" hidden="1" collapsed="1">
      <c r="A336" s="57">
        <v>3</v>
      </c>
      <c r="B336" s="53">
        <v>3</v>
      </c>
      <c r="C336" s="54">
        <v>2</v>
      </c>
      <c r="D336" s="55">
        <v>1</v>
      </c>
      <c r="E336" s="53">
        <v>3</v>
      </c>
      <c r="F336" s="56">
        <v>2</v>
      </c>
      <c r="G336" s="77" t="s">
        <v>198</v>
      </c>
      <c r="H336" s="42">
        <v>307</v>
      </c>
      <c r="I336" s="78">
        <v>0</v>
      </c>
      <c r="J336" s="113">
        <v>0</v>
      </c>
      <c r="K336" s="78">
        <v>0</v>
      </c>
      <c r="L336" s="78">
        <v>0</v>
      </c>
    </row>
    <row r="337" spans="1:12" hidden="1" collapsed="1">
      <c r="A337" s="65">
        <v>3</v>
      </c>
      <c r="B337" s="65">
        <v>3</v>
      </c>
      <c r="C337" s="74">
        <v>2</v>
      </c>
      <c r="D337" s="77">
        <v>2</v>
      </c>
      <c r="E337" s="74"/>
      <c r="F337" s="76"/>
      <c r="G337" s="77" t="s">
        <v>212</v>
      </c>
      <c r="H337" s="42">
        <v>308</v>
      </c>
      <c r="I337" s="70">
        <f>I338</f>
        <v>0</v>
      </c>
      <c r="J337" s="114">
        <f>J338</f>
        <v>0</v>
      </c>
      <c r="K337" s="71">
        <f>K338</f>
        <v>0</v>
      </c>
      <c r="L337" s="71">
        <f>L338</f>
        <v>0</v>
      </c>
    </row>
    <row r="338" spans="1:12" hidden="1" collapsed="1">
      <c r="A338" s="57">
        <v>3</v>
      </c>
      <c r="B338" s="57">
        <v>3</v>
      </c>
      <c r="C338" s="53">
        <v>2</v>
      </c>
      <c r="D338" s="55">
        <v>2</v>
      </c>
      <c r="E338" s="53">
        <v>1</v>
      </c>
      <c r="F338" s="56"/>
      <c r="G338" s="77" t="s">
        <v>212</v>
      </c>
      <c r="H338" s="42">
        <v>309</v>
      </c>
      <c r="I338" s="43">
        <f>SUM(I339:I340)</f>
        <v>0</v>
      </c>
      <c r="J338" s="83">
        <f>SUM(J339:J340)</f>
        <v>0</v>
      </c>
      <c r="K338" s="44">
        <f>SUM(K339:K340)</f>
        <v>0</v>
      </c>
      <c r="L338" s="44">
        <f>SUM(L339:L340)</f>
        <v>0</v>
      </c>
    </row>
    <row r="339" spans="1:12" hidden="1" collapsed="1">
      <c r="A339" s="57">
        <v>3</v>
      </c>
      <c r="B339" s="57">
        <v>3</v>
      </c>
      <c r="C339" s="53">
        <v>2</v>
      </c>
      <c r="D339" s="55">
        <v>2</v>
      </c>
      <c r="E339" s="57">
        <v>1</v>
      </c>
      <c r="F339" s="87">
        <v>1</v>
      </c>
      <c r="G339" s="55" t="s">
        <v>213</v>
      </c>
      <c r="H339" s="42">
        <v>310</v>
      </c>
      <c r="I339" s="60">
        <v>0</v>
      </c>
      <c r="J339" s="60">
        <v>0</v>
      </c>
      <c r="K339" s="60">
        <v>0</v>
      </c>
      <c r="L339" s="60">
        <v>0</v>
      </c>
    </row>
    <row r="340" spans="1:12" hidden="1" collapsed="1">
      <c r="A340" s="65">
        <v>3</v>
      </c>
      <c r="B340" s="65">
        <v>3</v>
      </c>
      <c r="C340" s="66">
        <v>2</v>
      </c>
      <c r="D340" s="67">
        <v>2</v>
      </c>
      <c r="E340" s="68">
        <v>1</v>
      </c>
      <c r="F340" s="95">
        <v>2</v>
      </c>
      <c r="G340" s="68" t="s">
        <v>214</v>
      </c>
      <c r="H340" s="42">
        <v>311</v>
      </c>
      <c r="I340" s="60">
        <v>0</v>
      </c>
      <c r="J340" s="60">
        <v>0</v>
      </c>
      <c r="K340" s="60">
        <v>0</v>
      </c>
      <c r="L340" s="60">
        <v>0</v>
      </c>
    </row>
    <row r="341" spans="1:12" ht="23.25" hidden="1" customHeight="1" collapsed="1">
      <c r="A341" s="57">
        <v>3</v>
      </c>
      <c r="B341" s="57">
        <v>3</v>
      </c>
      <c r="C341" s="53">
        <v>2</v>
      </c>
      <c r="D341" s="54">
        <v>3</v>
      </c>
      <c r="E341" s="55"/>
      <c r="F341" s="87"/>
      <c r="G341" s="55" t="s">
        <v>215</v>
      </c>
      <c r="H341" s="42">
        <v>312</v>
      </c>
      <c r="I341" s="43">
        <f>I342</f>
        <v>0</v>
      </c>
      <c r="J341" s="83">
        <f>J342</f>
        <v>0</v>
      </c>
      <c r="K341" s="44">
        <f>K342</f>
        <v>0</v>
      </c>
      <c r="L341" s="44">
        <f>L342</f>
        <v>0</v>
      </c>
    </row>
    <row r="342" spans="1:12" ht="13.5" hidden="1" customHeight="1" collapsed="1">
      <c r="A342" s="57">
        <v>3</v>
      </c>
      <c r="B342" s="57">
        <v>3</v>
      </c>
      <c r="C342" s="53">
        <v>2</v>
      </c>
      <c r="D342" s="54">
        <v>3</v>
      </c>
      <c r="E342" s="55">
        <v>1</v>
      </c>
      <c r="F342" s="87"/>
      <c r="G342" s="55" t="s">
        <v>215</v>
      </c>
      <c r="H342" s="42">
        <v>313</v>
      </c>
      <c r="I342" s="43">
        <f>I343+I344</f>
        <v>0</v>
      </c>
      <c r="J342" s="43">
        <f>J343+J344</f>
        <v>0</v>
      </c>
      <c r="K342" s="43">
        <f>K343+K344</f>
        <v>0</v>
      </c>
      <c r="L342" s="43">
        <f>L343+L344</f>
        <v>0</v>
      </c>
    </row>
    <row r="343" spans="1:12" ht="28.5" hidden="1" customHeight="1" collapsed="1">
      <c r="A343" s="57">
        <v>3</v>
      </c>
      <c r="B343" s="57">
        <v>3</v>
      </c>
      <c r="C343" s="53">
        <v>2</v>
      </c>
      <c r="D343" s="54">
        <v>3</v>
      </c>
      <c r="E343" s="55">
        <v>1</v>
      </c>
      <c r="F343" s="87">
        <v>1</v>
      </c>
      <c r="G343" s="55" t="s">
        <v>216</v>
      </c>
      <c r="H343" s="42">
        <v>314</v>
      </c>
      <c r="I343" s="103">
        <v>0</v>
      </c>
      <c r="J343" s="103">
        <v>0</v>
      </c>
      <c r="K343" s="103">
        <v>0</v>
      </c>
      <c r="L343" s="102">
        <v>0</v>
      </c>
    </row>
    <row r="344" spans="1:12" ht="27.75" hidden="1" customHeight="1" collapsed="1">
      <c r="A344" s="57">
        <v>3</v>
      </c>
      <c r="B344" s="57">
        <v>3</v>
      </c>
      <c r="C344" s="53">
        <v>2</v>
      </c>
      <c r="D344" s="54">
        <v>3</v>
      </c>
      <c r="E344" s="55">
        <v>1</v>
      </c>
      <c r="F344" s="87">
        <v>2</v>
      </c>
      <c r="G344" s="55" t="s">
        <v>217</v>
      </c>
      <c r="H344" s="42">
        <v>315</v>
      </c>
      <c r="I344" s="60">
        <v>0</v>
      </c>
      <c r="J344" s="60">
        <v>0</v>
      </c>
      <c r="K344" s="60">
        <v>0</v>
      </c>
      <c r="L344" s="60">
        <v>0</v>
      </c>
    </row>
    <row r="345" spans="1:12" hidden="1" collapsed="1">
      <c r="A345" s="57">
        <v>3</v>
      </c>
      <c r="B345" s="57">
        <v>3</v>
      </c>
      <c r="C345" s="53">
        <v>2</v>
      </c>
      <c r="D345" s="54">
        <v>4</v>
      </c>
      <c r="E345" s="54"/>
      <c r="F345" s="56"/>
      <c r="G345" s="55" t="s">
        <v>218</v>
      </c>
      <c r="H345" s="42">
        <v>316</v>
      </c>
      <c r="I345" s="43">
        <f>I346</f>
        <v>0</v>
      </c>
      <c r="J345" s="83">
        <f>J346</f>
        <v>0</v>
      </c>
      <c r="K345" s="44">
        <f>K346</f>
        <v>0</v>
      </c>
      <c r="L345" s="44">
        <f>L346</f>
        <v>0</v>
      </c>
    </row>
    <row r="346" spans="1:12" hidden="1" collapsed="1">
      <c r="A346" s="73">
        <v>3</v>
      </c>
      <c r="B346" s="73">
        <v>3</v>
      </c>
      <c r="C346" s="48">
        <v>2</v>
      </c>
      <c r="D346" s="46">
        <v>4</v>
      </c>
      <c r="E346" s="46">
        <v>1</v>
      </c>
      <c r="F346" s="49"/>
      <c r="G346" s="55" t="s">
        <v>218</v>
      </c>
      <c r="H346" s="42">
        <v>317</v>
      </c>
      <c r="I346" s="63">
        <f>SUM(I347:I348)</f>
        <v>0</v>
      </c>
      <c r="J346" s="84">
        <f>SUM(J347:J348)</f>
        <v>0</v>
      </c>
      <c r="K346" s="64">
        <f>SUM(K347:K348)</f>
        <v>0</v>
      </c>
      <c r="L346" s="64">
        <f>SUM(L347:L348)</f>
        <v>0</v>
      </c>
    </row>
    <row r="347" spans="1:12" ht="15.75" hidden="1" customHeight="1" collapsed="1">
      <c r="A347" s="57">
        <v>3</v>
      </c>
      <c r="B347" s="57">
        <v>3</v>
      </c>
      <c r="C347" s="53">
        <v>2</v>
      </c>
      <c r="D347" s="54">
        <v>4</v>
      </c>
      <c r="E347" s="54">
        <v>1</v>
      </c>
      <c r="F347" s="56">
        <v>1</v>
      </c>
      <c r="G347" s="55" t="s">
        <v>219</v>
      </c>
      <c r="H347" s="42">
        <v>318</v>
      </c>
      <c r="I347" s="60">
        <v>0</v>
      </c>
      <c r="J347" s="60">
        <v>0</v>
      </c>
      <c r="K347" s="60">
        <v>0</v>
      </c>
      <c r="L347" s="60">
        <v>0</v>
      </c>
    </row>
    <row r="348" spans="1:12" hidden="1" collapsed="1">
      <c r="A348" s="57">
        <v>3</v>
      </c>
      <c r="B348" s="57">
        <v>3</v>
      </c>
      <c r="C348" s="53">
        <v>2</v>
      </c>
      <c r="D348" s="54">
        <v>4</v>
      </c>
      <c r="E348" s="54">
        <v>1</v>
      </c>
      <c r="F348" s="56">
        <v>2</v>
      </c>
      <c r="G348" s="55" t="s">
        <v>227</v>
      </c>
      <c r="H348" s="42">
        <v>319</v>
      </c>
      <c r="I348" s="60">
        <v>0</v>
      </c>
      <c r="J348" s="60">
        <v>0</v>
      </c>
      <c r="K348" s="60">
        <v>0</v>
      </c>
      <c r="L348" s="60">
        <v>0</v>
      </c>
    </row>
    <row r="349" spans="1:12" hidden="1" collapsed="1">
      <c r="A349" s="57">
        <v>3</v>
      </c>
      <c r="B349" s="57">
        <v>3</v>
      </c>
      <c r="C349" s="53">
        <v>2</v>
      </c>
      <c r="D349" s="54">
        <v>5</v>
      </c>
      <c r="E349" s="54"/>
      <c r="F349" s="56"/>
      <c r="G349" s="55" t="s">
        <v>221</v>
      </c>
      <c r="H349" s="42">
        <v>320</v>
      </c>
      <c r="I349" s="43">
        <f t="shared" ref="I349:L350" si="30">I350</f>
        <v>0</v>
      </c>
      <c r="J349" s="83">
        <f t="shared" si="30"/>
        <v>0</v>
      </c>
      <c r="K349" s="44">
        <f t="shared" si="30"/>
        <v>0</v>
      </c>
      <c r="L349" s="44">
        <f t="shared" si="30"/>
        <v>0</v>
      </c>
    </row>
    <row r="350" spans="1:12" hidden="1" collapsed="1">
      <c r="A350" s="73">
        <v>3</v>
      </c>
      <c r="B350" s="73">
        <v>3</v>
      </c>
      <c r="C350" s="48">
        <v>2</v>
      </c>
      <c r="D350" s="46">
        <v>5</v>
      </c>
      <c r="E350" s="46">
        <v>1</v>
      </c>
      <c r="F350" s="49"/>
      <c r="G350" s="55" t="s">
        <v>221</v>
      </c>
      <c r="H350" s="42">
        <v>321</v>
      </c>
      <c r="I350" s="63">
        <f t="shared" si="30"/>
        <v>0</v>
      </c>
      <c r="J350" s="84">
        <f t="shared" si="30"/>
        <v>0</v>
      </c>
      <c r="K350" s="64">
        <f t="shared" si="30"/>
        <v>0</v>
      </c>
      <c r="L350" s="64">
        <f t="shared" si="30"/>
        <v>0</v>
      </c>
    </row>
    <row r="351" spans="1:12" hidden="1" collapsed="1">
      <c r="A351" s="57">
        <v>3</v>
      </c>
      <c r="B351" s="57">
        <v>3</v>
      </c>
      <c r="C351" s="53">
        <v>2</v>
      </c>
      <c r="D351" s="54">
        <v>5</v>
      </c>
      <c r="E351" s="54">
        <v>1</v>
      </c>
      <c r="F351" s="56">
        <v>1</v>
      </c>
      <c r="G351" s="55" t="s">
        <v>221</v>
      </c>
      <c r="H351" s="42">
        <v>322</v>
      </c>
      <c r="I351" s="103">
        <v>0</v>
      </c>
      <c r="J351" s="103">
        <v>0</v>
      </c>
      <c r="K351" s="103">
        <v>0</v>
      </c>
      <c r="L351" s="102">
        <v>0</v>
      </c>
    </row>
    <row r="352" spans="1:12" ht="16.5" hidden="1" customHeight="1" collapsed="1">
      <c r="A352" s="57">
        <v>3</v>
      </c>
      <c r="B352" s="57">
        <v>3</v>
      </c>
      <c r="C352" s="53">
        <v>2</v>
      </c>
      <c r="D352" s="54">
        <v>6</v>
      </c>
      <c r="E352" s="54"/>
      <c r="F352" s="56"/>
      <c r="G352" s="55" t="s">
        <v>191</v>
      </c>
      <c r="H352" s="42">
        <v>323</v>
      </c>
      <c r="I352" s="43">
        <f t="shared" ref="I352:L353" si="31">I353</f>
        <v>0</v>
      </c>
      <c r="J352" s="83">
        <f t="shared" si="31"/>
        <v>0</v>
      </c>
      <c r="K352" s="44">
        <f t="shared" si="31"/>
        <v>0</v>
      </c>
      <c r="L352" s="44">
        <f t="shared" si="31"/>
        <v>0</v>
      </c>
    </row>
    <row r="353" spans="1:12" ht="15" hidden="1" customHeight="1" collapsed="1">
      <c r="A353" s="57">
        <v>3</v>
      </c>
      <c r="B353" s="57">
        <v>3</v>
      </c>
      <c r="C353" s="53">
        <v>2</v>
      </c>
      <c r="D353" s="54">
        <v>6</v>
      </c>
      <c r="E353" s="54">
        <v>1</v>
      </c>
      <c r="F353" s="56"/>
      <c r="G353" s="55" t="s">
        <v>191</v>
      </c>
      <c r="H353" s="42">
        <v>324</v>
      </c>
      <c r="I353" s="43">
        <f t="shared" si="31"/>
        <v>0</v>
      </c>
      <c r="J353" s="83">
        <f t="shared" si="31"/>
        <v>0</v>
      </c>
      <c r="K353" s="44">
        <f t="shared" si="31"/>
        <v>0</v>
      </c>
      <c r="L353" s="44">
        <f t="shared" si="31"/>
        <v>0</v>
      </c>
    </row>
    <row r="354" spans="1:12" ht="13.5" hidden="1" customHeight="1" collapsed="1">
      <c r="A354" s="65">
        <v>3</v>
      </c>
      <c r="B354" s="65">
        <v>3</v>
      </c>
      <c r="C354" s="66">
        <v>2</v>
      </c>
      <c r="D354" s="67">
        <v>6</v>
      </c>
      <c r="E354" s="67">
        <v>1</v>
      </c>
      <c r="F354" s="69">
        <v>1</v>
      </c>
      <c r="G354" s="68" t="s">
        <v>191</v>
      </c>
      <c r="H354" s="42">
        <v>325</v>
      </c>
      <c r="I354" s="103">
        <v>0</v>
      </c>
      <c r="J354" s="103">
        <v>0</v>
      </c>
      <c r="K354" s="103">
        <v>0</v>
      </c>
      <c r="L354" s="102">
        <v>0</v>
      </c>
    </row>
    <row r="355" spans="1:12" ht="15" hidden="1" customHeight="1" collapsed="1">
      <c r="A355" s="57">
        <v>3</v>
      </c>
      <c r="B355" s="57">
        <v>3</v>
      </c>
      <c r="C355" s="53">
        <v>2</v>
      </c>
      <c r="D355" s="54">
        <v>7</v>
      </c>
      <c r="E355" s="54"/>
      <c r="F355" s="56"/>
      <c r="G355" s="55" t="s">
        <v>223</v>
      </c>
      <c r="H355" s="42">
        <v>326</v>
      </c>
      <c r="I355" s="43">
        <f>I356</f>
        <v>0</v>
      </c>
      <c r="J355" s="83">
        <f>J356</f>
        <v>0</v>
      </c>
      <c r="K355" s="44">
        <f>K356</f>
        <v>0</v>
      </c>
      <c r="L355" s="44">
        <f>L356</f>
        <v>0</v>
      </c>
    </row>
    <row r="356" spans="1:12" ht="12.75" hidden="1" customHeight="1" collapsed="1">
      <c r="A356" s="65">
        <v>3</v>
      </c>
      <c r="B356" s="65">
        <v>3</v>
      </c>
      <c r="C356" s="66">
        <v>2</v>
      </c>
      <c r="D356" s="67">
        <v>7</v>
      </c>
      <c r="E356" s="67">
        <v>1</v>
      </c>
      <c r="F356" s="69"/>
      <c r="G356" s="55" t="s">
        <v>223</v>
      </c>
      <c r="H356" s="42">
        <v>327</v>
      </c>
      <c r="I356" s="43">
        <f>SUM(I357:I358)</f>
        <v>0</v>
      </c>
      <c r="J356" s="43">
        <f>SUM(J357:J358)</f>
        <v>0</v>
      </c>
      <c r="K356" s="43">
        <f>SUM(K357:K358)</f>
        <v>0</v>
      </c>
      <c r="L356" s="43">
        <f>SUM(L357:L358)</f>
        <v>0</v>
      </c>
    </row>
    <row r="357" spans="1:12" ht="27" hidden="1" customHeight="1" collapsed="1">
      <c r="A357" s="57">
        <v>3</v>
      </c>
      <c r="B357" s="57">
        <v>3</v>
      </c>
      <c r="C357" s="53">
        <v>2</v>
      </c>
      <c r="D357" s="54">
        <v>7</v>
      </c>
      <c r="E357" s="54">
        <v>1</v>
      </c>
      <c r="F357" s="56">
        <v>1</v>
      </c>
      <c r="G357" s="55" t="s">
        <v>224</v>
      </c>
      <c r="H357" s="42">
        <v>328</v>
      </c>
      <c r="I357" s="103">
        <v>0</v>
      </c>
      <c r="J357" s="103">
        <v>0</v>
      </c>
      <c r="K357" s="103">
        <v>0</v>
      </c>
      <c r="L357" s="102">
        <v>0</v>
      </c>
    </row>
    <row r="358" spans="1:12" ht="30" hidden="1" customHeight="1" collapsed="1">
      <c r="A358" s="57">
        <v>3</v>
      </c>
      <c r="B358" s="57">
        <v>3</v>
      </c>
      <c r="C358" s="53">
        <v>2</v>
      </c>
      <c r="D358" s="54">
        <v>7</v>
      </c>
      <c r="E358" s="54">
        <v>1</v>
      </c>
      <c r="F358" s="56">
        <v>2</v>
      </c>
      <c r="G358" s="55" t="s">
        <v>225</v>
      </c>
      <c r="H358" s="42">
        <v>329</v>
      </c>
      <c r="I358" s="60">
        <v>0</v>
      </c>
      <c r="J358" s="60">
        <v>0</v>
      </c>
      <c r="K358" s="60">
        <v>0</v>
      </c>
      <c r="L358" s="60">
        <v>0</v>
      </c>
    </row>
    <row r="359" spans="1:12" ht="18.75" customHeight="1">
      <c r="A359" s="23"/>
      <c r="B359" s="23"/>
      <c r="C359" s="24"/>
      <c r="D359" s="115"/>
      <c r="E359" s="116"/>
      <c r="F359" s="117"/>
      <c r="G359" s="118" t="s">
        <v>228</v>
      </c>
      <c r="H359" s="42">
        <v>330</v>
      </c>
      <c r="I359" s="92">
        <f>SUM(I30+I176)</f>
        <v>365413</v>
      </c>
      <c r="J359" s="92">
        <f>SUM(J30+J176)</f>
        <v>365413</v>
      </c>
      <c r="K359" s="92">
        <f>SUM(K30+K176)</f>
        <v>364735.55</v>
      </c>
      <c r="L359" s="92">
        <f>SUM(L30+L176)</f>
        <v>364735.55</v>
      </c>
    </row>
    <row r="360" spans="1:12" ht="18.75" customHeight="1">
      <c r="G360" s="119"/>
      <c r="H360" s="144"/>
      <c r="I360" s="120"/>
      <c r="J360" s="121"/>
      <c r="K360" s="121"/>
      <c r="L360" s="121"/>
    </row>
    <row r="361" spans="1:12" ht="18.75" customHeight="1">
      <c r="D361" s="20"/>
      <c r="E361" s="20"/>
      <c r="F361" s="28"/>
      <c r="G361" s="20" t="s">
        <v>229</v>
      </c>
      <c r="H361" s="145"/>
      <c r="I361" s="122"/>
      <c r="J361" s="121"/>
      <c r="K361" s="20" t="s">
        <v>230</v>
      </c>
      <c r="L361" s="122"/>
    </row>
    <row r="362" spans="1:12" ht="18.75" customHeight="1">
      <c r="A362" s="123"/>
      <c r="B362" s="123"/>
      <c r="C362" s="123"/>
      <c r="D362" s="124" t="s">
        <v>231</v>
      </c>
      <c r="E362"/>
      <c r="F362"/>
      <c r="G362" s="146"/>
      <c r="H362" s="145"/>
      <c r="I362" s="129" t="s">
        <v>232</v>
      </c>
      <c r="K362" s="478" t="s">
        <v>233</v>
      </c>
      <c r="L362" s="478"/>
    </row>
    <row r="363" spans="1:12" ht="15.75" customHeight="1">
      <c r="I363" s="125"/>
      <c r="K363" s="125"/>
      <c r="L363" s="125"/>
    </row>
    <row r="364" spans="1:12" ht="15.75" customHeight="1">
      <c r="D364" s="20"/>
      <c r="E364" s="20"/>
      <c r="F364" s="28"/>
      <c r="G364" s="20" t="s">
        <v>234</v>
      </c>
      <c r="I364" s="125"/>
      <c r="K364" s="20" t="s">
        <v>235</v>
      </c>
      <c r="L364" s="126"/>
    </row>
    <row r="365" spans="1:12" ht="26.25" customHeight="1">
      <c r="D365" s="479" t="s">
        <v>236</v>
      </c>
      <c r="E365" s="480"/>
      <c r="F365" s="480"/>
      <c r="G365" s="480"/>
      <c r="H365" s="127"/>
      <c r="I365" s="128" t="s">
        <v>232</v>
      </c>
      <c r="K365" s="478" t="s">
        <v>233</v>
      </c>
      <c r="L365" s="478"/>
    </row>
  </sheetData>
  <sheetProtection formatCells="0" formatColumns="0" formatRows="0" insertColumns="0" insertRows="0" insertHyperlinks="0" deleteColumns="0" deleteRows="0" sort="0" autoFilter="0" pivotTables="0"/>
  <mergeCells count="23">
    <mergeCell ref="A6:L6"/>
    <mergeCell ref="A18:L18"/>
    <mergeCell ref="C22:I22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L27:L28"/>
  </mergeCells>
  <pageMargins left="0.59055118110236227" right="0.39370078740157483" top="0.74803149606299213" bottom="0.74803149606299213" header="0.31496062992125984" footer="0.31496062992125984"/>
  <pageSetup paperSize="10000"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10" workbookViewId="0">
      <selection activeCell="Q21" sqref="Q21"/>
    </sheetView>
  </sheetViews>
  <sheetFormatPr defaultRowHeight="15"/>
  <cols>
    <col min="1" max="4" width="9.140625" style="166"/>
    <col min="5" max="5" width="11.7109375" style="166" customWidth="1"/>
    <col min="6" max="6" width="4.28515625" style="166" customWidth="1"/>
    <col min="7" max="8" width="9.140625" style="166"/>
    <col min="9" max="9" width="6.5703125" style="166" customWidth="1"/>
    <col min="10" max="10" width="9.140625" style="166"/>
    <col min="11" max="11" width="5.28515625" style="166" customWidth="1"/>
    <col min="12" max="12" width="7.140625" style="166" customWidth="1"/>
    <col min="13" max="13" width="7.5703125" style="166" customWidth="1"/>
    <col min="14" max="14" width="17.85546875" style="166" customWidth="1"/>
  </cols>
  <sheetData>
    <row r="1" spans="1:14">
      <c r="L1" s="263"/>
      <c r="M1" s="283" t="s">
        <v>376</v>
      </c>
      <c r="N1" s="283"/>
    </row>
    <row r="2" spans="1:14">
      <c r="L2" s="263"/>
      <c r="M2" s="283" t="s">
        <v>245</v>
      </c>
      <c r="N2" s="283"/>
    </row>
    <row r="3" spans="1:14">
      <c r="B3" s="263"/>
      <c r="C3" s="263"/>
      <c r="D3" s="263"/>
      <c r="E3" s="263"/>
      <c r="F3" s="263"/>
      <c r="L3" s="263"/>
      <c r="M3" s="283" t="s">
        <v>246</v>
      </c>
      <c r="N3" s="283"/>
    </row>
    <row r="4" spans="1:14">
      <c r="B4" s="616" t="s">
        <v>249</v>
      </c>
      <c r="C4" s="617"/>
      <c r="D4" s="617"/>
      <c r="E4" s="617"/>
      <c r="F4" s="263"/>
      <c r="G4" s="263"/>
      <c r="L4" s="263"/>
      <c r="M4" s="283" t="s">
        <v>377</v>
      </c>
      <c r="N4" s="283"/>
    </row>
    <row r="5" spans="1:14">
      <c r="B5" s="618" t="s">
        <v>250</v>
      </c>
      <c r="C5" s="618"/>
      <c r="D5" s="618"/>
      <c r="E5" s="618"/>
      <c r="L5" s="263"/>
      <c r="M5" s="283" t="s">
        <v>378</v>
      </c>
      <c r="N5" s="283"/>
    </row>
    <row r="6" spans="1:14">
      <c r="B6" s="172"/>
      <c r="C6" s="172"/>
      <c r="D6" s="172"/>
      <c r="E6" s="172"/>
    </row>
    <row r="7" spans="1:14">
      <c r="B7" s="619" t="s">
        <v>379</v>
      </c>
      <c r="C7" s="575"/>
      <c r="D7" s="575"/>
      <c r="E7" s="575"/>
      <c r="F7" s="617"/>
    </row>
    <row r="8" spans="1:14">
      <c r="B8" s="620" t="s">
        <v>380</v>
      </c>
      <c r="C8" s="620"/>
      <c r="D8" s="620"/>
      <c r="E8" s="620"/>
    </row>
    <row r="9" spans="1:14">
      <c r="A9" s="264"/>
      <c r="B9" s="621"/>
      <c r="C9" s="621"/>
      <c r="D9" s="621"/>
      <c r="E9" s="621"/>
      <c r="F9" s="264"/>
      <c r="G9" s="264"/>
      <c r="H9" s="264"/>
      <c r="I9" s="264"/>
      <c r="J9" s="264"/>
      <c r="K9" s="264"/>
      <c r="L9" s="264"/>
      <c r="M9" s="615" t="s">
        <v>381</v>
      </c>
      <c r="N9" s="615"/>
    </row>
    <row r="10" spans="1:14">
      <c r="A10" s="265"/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</row>
    <row r="11" spans="1:14">
      <c r="A11" s="622" t="s">
        <v>382</v>
      </c>
      <c r="B11" s="622"/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264"/>
      <c r="N11" s="264"/>
    </row>
    <row r="12" spans="1:14">
      <c r="M12" s="623"/>
      <c r="N12" s="623"/>
    </row>
    <row r="13" spans="1:14">
      <c r="D13" s="624">
        <v>43846</v>
      </c>
      <c r="E13" s="625"/>
    </row>
    <row r="14" spans="1:14">
      <c r="D14" s="266"/>
      <c r="E14" s="267"/>
    </row>
    <row r="15" spans="1:14">
      <c r="J15" s="268"/>
      <c r="N15" s="269" t="s">
        <v>383</v>
      </c>
    </row>
    <row r="16" spans="1:14">
      <c r="A16" s="270"/>
      <c r="B16" s="271"/>
      <c r="C16" s="271"/>
      <c r="D16" s="272"/>
      <c r="E16" s="626" t="s">
        <v>384</v>
      </c>
      <c r="F16" s="627"/>
      <c r="G16" s="628"/>
      <c r="H16" s="273" t="s">
        <v>385</v>
      </c>
      <c r="I16" s="272"/>
      <c r="J16" s="626" t="s">
        <v>386</v>
      </c>
      <c r="K16" s="628"/>
      <c r="L16" s="629"/>
      <c r="M16" s="630"/>
      <c r="N16" s="274" t="s">
        <v>387</v>
      </c>
    </row>
    <row r="17" spans="1:14">
      <c r="A17" s="275"/>
      <c r="B17" s="621" t="s">
        <v>388</v>
      </c>
      <c r="C17" s="621"/>
      <c r="D17" s="276"/>
      <c r="E17" s="631" t="s">
        <v>389</v>
      </c>
      <c r="F17" s="632"/>
      <c r="G17" s="633"/>
      <c r="H17" s="634" t="s">
        <v>390</v>
      </c>
      <c r="I17" s="635"/>
      <c r="J17" s="634" t="s">
        <v>391</v>
      </c>
      <c r="K17" s="635"/>
      <c r="L17" s="634" t="s">
        <v>392</v>
      </c>
      <c r="M17" s="636"/>
      <c r="N17" s="277" t="s">
        <v>393</v>
      </c>
    </row>
    <row r="18" spans="1:14">
      <c r="A18" s="275"/>
      <c r="B18" s="168"/>
      <c r="C18" s="168"/>
      <c r="D18" s="276"/>
      <c r="E18" s="651" t="s">
        <v>394</v>
      </c>
      <c r="F18" s="626" t="s">
        <v>395</v>
      </c>
      <c r="G18" s="628"/>
      <c r="H18" s="634" t="s">
        <v>396</v>
      </c>
      <c r="I18" s="635"/>
      <c r="J18" s="278" t="s">
        <v>397</v>
      </c>
      <c r="K18" s="276"/>
      <c r="L18" s="634" t="s">
        <v>391</v>
      </c>
      <c r="M18" s="636"/>
      <c r="N18" s="277" t="s">
        <v>396</v>
      </c>
    </row>
    <row r="19" spans="1:14">
      <c r="A19" s="279"/>
      <c r="B19" s="280"/>
      <c r="C19" s="280"/>
      <c r="D19" s="281"/>
      <c r="E19" s="652"/>
      <c r="F19" s="631" t="s">
        <v>398</v>
      </c>
      <c r="G19" s="633"/>
      <c r="H19" s="631" t="s">
        <v>399</v>
      </c>
      <c r="I19" s="633"/>
      <c r="J19" s="631" t="s">
        <v>399</v>
      </c>
      <c r="K19" s="633"/>
      <c r="L19" s="637"/>
      <c r="M19" s="638"/>
      <c r="N19" s="277" t="s">
        <v>399</v>
      </c>
    </row>
    <row r="20" spans="1:14">
      <c r="A20" s="639" t="s">
        <v>400</v>
      </c>
      <c r="B20" s="640"/>
      <c r="C20" s="640"/>
      <c r="D20" s="641"/>
      <c r="E20" s="645" t="s">
        <v>401</v>
      </c>
      <c r="F20" s="647" t="s">
        <v>401</v>
      </c>
      <c r="G20" s="648"/>
      <c r="H20" s="647" t="s">
        <v>401</v>
      </c>
      <c r="I20" s="648"/>
      <c r="J20" s="647" t="s">
        <v>401</v>
      </c>
      <c r="K20" s="648"/>
      <c r="L20" s="647" t="s">
        <v>401</v>
      </c>
      <c r="M20" s="648"/>
      <c r="N20" s="645"/>
    </row>
    <row r="21" spans="1:14">
      <c r="A21" s="642"/>
      <c r="B21" s="643"/>
      <c r="C21" s="643"/>
      <c r="D21" s="644"/>
      <c r="E21" s="646"/>
      <c r="F21" s="649"/>
      <c r="G21" s="650"/>
      <c r="H21" s="649"/>
      <c r="I21" s="650"/>
      <c r="J21" s="649"/>
      <c r="K21" s="650"/>
      <c r="L21" s="649"/>
      <c r="M21" s="650"/>
      <c r="N21" s="646"/>
    </row>
    <row r="22" spans="1:14" ht="24.75" customHeight="1">
      <c r="A22" s="653" t="s">
        <v>402</v>
      </c>
      <c r="B22" s="654"/>
      <c r="C22" s="654"/>
      <c r="D22" s="655"/>
      <c r="E22" s="284">
        <v>4900</v>
      </c>
      <c r="F22" s="647">
        <v>4900</v>
      </c>
      <c r="G22" s="648"/>
      <c r="H22" s="647">
        <v>4288.37</v>
      </c>
      <c r="I22" s="648"/>
      <c r="J22" s="647">
        <v>4288.37</v>
      </c>
      <c r="K22" s="648"/>
      <c r="L22" s="647">
        <v>4288.37</v>
      </c>
      <c r="M22" s="648"/>
      <c r="N22" s="284">
        <f>(H22-J22)</f>
        <v>0</v>
      </c>
    </row>
    <row r="23" spans="1:14" ht="26.25" customHeight="1">
      <c r="A23" s="653" t="s">
        <v>403</v>
      </c>
      <c r="B23" s="654"/>
      <c r="C23" s="654"/>
      <c r="D23" s="655"/>
      <c r="E23" s="284">
        <v>400</v>
      </c>
      <c r="F23" s="647">
        <v>400</v>
      </c>
      <c r="G23" s="648"/>
      <c r="H23" s="647">
        <v>334.18</v>
      </c>
      <c r="I23" s="648"/>
      <c r="J23" s="647">
        <v>334.18</v>
      </c>
      <c r="K23" s="648"/>
      <c r="L23" s="647">
        <v>334.18</v>
      </c>
      <c r="M23" s="648"/>
      <c r="N23" s="284">
        <f>(H23-J23)</f>
        <v>0</v>
      </c>
    </row>
    <row r="24" spans="1:14" ht="25.5" customHeight="1">
      <c r="A24" s="656" t="s">
        <v>404</v>
      </c>
      <c r="B24" s="657"/>
      <c r="C24" s="657"/>
      <c r="D24" s="658"/>
      <c r="E24" s="284"/>
      <c r="F24" s="647"/>
      <c r="G24" s="648"/>
      <c r="H24" s="647"/>
      <c r="I24" s="648"/>
      <c r="J24" s="647"/>
      <c r="K24" s="648"/>
      <c r="L24" s="647"/>
      <c r="M24" s="648"/>
      <c r="N24" s="284">
        <f>(H24-J24)</f>
        <v>0</v>
      </c>
    </row>
    <row r="25" spans="1:14" ht="25.5" customHeight="1">
      <c r="A25" s="659" t="s">
        <v>405</v>
      </c>
      <c r="B25" s="660"/>
      <c r="C25" s="660"/>
      <c r="D25" s="661"/>
      <c r="E25" s="284"/>
      <c r="F25" s="662"/>
      <c r="G25" s="663"/>
      <c r="H25" s="662"/>
      <c r="I25" s="663"/>
      <c r="J25" s="662"/>
      <c r="K25" s="663"/>
      <c r="L25" s="662"/>
      <c r="M25" s="663"/>
      <c r="N25" s="284">
        <f>(H25-J25)</f>
        <v>0</v>
      </c>
    </row>
    <row r="26" spans="1:14" ht="26.25" customHeight="1">
      <c r="A26" s="659" t="s">
        <v>406</v>
      </c>
      <c r="B26" s="660"/>
      <c r="C26" s="660"/>
      <c r="D26" s="661"/>
      <c r="E26" s="284"/>
      <c r="F26" s="662"/>
      <c r="G26" s="663"/>
      <c r="H26" s="662"/>
      <c r="I26" s="663"/>
      <c r="J26" s="662"/>
      <c r="K26" s="663"/>
      <c r="L26" s="662"/>
      <c r="M26" s="663"/>
      <c r="N26" s="284">
        <f>(H26-J26)</f>
        <v>0</v>
      </c>
    </row>
    <row r="27" spans="1:14">
      <c r="A27" s="665" t="s">
        <v>407</v>
      </c>
      <c r="B27" s="666"/>
      <c r="C27" s="666"/>
      <c r="D27" s="667"/>
      <c r="E27" s="645">
        <f>(E22+E23+E24+E26)</f>
        <v>5300</v>
      </c>
      <c r="F27" s="647">
        <f>(F22+F23+F24+F26)</f>
        <v>5300</v>
      </c>
      <c r="G27" s="648"/>
      <c r="H27" s="647">
        <f>(H22+H23+H24+H26)</f>
        <v>4622.55</v>
      </c>
      <c r="I27" s="648"/>
      <c r="J27" s="647">
        <f>(J22+J23+J24+J26)</f>
        <v>4622.55</v>
      </c>
      <c r="K27" s="648"/>
      <c r="L27" s="647">
        <f>(L22+L23+L24+L26)</f>
        <v>4622.55</v>
      </c>
      <c r="M27" s="648"/>
      <c r="N27" s="645" t="s">
        <v>401</v>
      </c>
    </row>
    <row r="28" spans="1:14">
      <c r="A28" s="668"/>
      <c r="B28" s="669"/>
      <c r="C28" s="669"/>
      <c r="D28" s="670"/>
      <c r="E28" s="664"/>
      <c r="F28" s="649"/>
      <c r="G28" s="650"/>
      <c r="H28" s="649"/>
      <c r="I28" s="650"/>
      <c r="J28" s="649"/>
      <c r="K28" s="650"/>
      <c r="L28" s="649"/>
      <c r="M28" s="650"/>
      <c r="N28" s="664"/>
    </row>
    <row r="29" spans="1:14">
      <c r="A29" s="665" t="s">
        <v>408</v>
      </c>
      <c r="B29" s="666"/>
      <c r="C29" s="666"/>
      <c r="D29" s="667"/>
      <c r="E29" s="645" t="s">
        <v>401</v>
      </c>
      <c r="F29" s="647" t="s">
        <v>401</v>
      </c>
      <c r="G29" s="648"/>
      <c r="H29" s="647" t="s">
        <v>401</v>
      </c>
      <c r="I29" s="648"/>
      <c r="J29" s="647" t="s">
        <v>401</v>
      </c>
      <c r="K29" s="648"/>
      <c r="L29" s="647" t="s">
        <v>401</v>
      </c>
      <c r="M29" s="648"/>
      <c r="N29" s="645">
        <f>(N22+N23+N24+N26)</f>
        <v>0</v>
      </c>
    </row>
    <row r="30" spans="1:14">
      <c r="A30" s="668"/>
      <c r="B30" s="669"/>
      <c r="C30" s="669"/>
      <c r="D30" s="670"/>
      <c r="E30" s="646"/>
      <c r="F30" s="649"/>
      <c r="G30" s="650"/>
      <c r="H30" s="649"/>
      <c r="I30" s="650"/>
      <c r="J30" s="649"/>
      <c r="K30" s="650"/>
      <c r="L30" s="649"/>
      <c r="M30" s="650"/>
      <c r="N30" s="646"/>
    </row>
    <row r="31" spans="1:14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</row>
    <row r="32" spans="1:14">
      <c r="A32" s="672" t="s">
        <v>229</v>
      </c>
      <c r="B32" s="673"/>
      <c r="C32" s="673"/>
      <c r="D32" s="674"/>
      <c r="E32" s="168"/>
      <c r="F32" s="168"/>
      <c r="G32" s="172"/>
      <c r="H32" s="575"/>
      <c r="I32" s="575"/>
      <c r="J32" s="172"/>
      <c r="K32" s="619" t="s">
        <v>230</v>
      </c>
      <c r="L32" s="575"/>
      <c r="M32" s="575"/>
      <c r="N32" s="575"/>
    </row>
    <row r="33" spans="1:14">
      <c r="A33" s="168"/>
      <c r="B33" s="168"/>
      <c r="C33" s="168"/>
      <c r="D33" s="168"/>
      <c r="E33" s="168"/>
      <c r="F33" s="168"/>
      <c r="G33" s="172"/>
      <c r="H33" s="671" t="s">
        <v>232</v>
      </c>
      <c r="I33" s="671"/>
      <c r="J33" s="172"/>
      <c r="K33" s="671" t="s">
        <v>233</v>
      </c>
      <c r="L33" s="671"/>
      <c r="M33" s="671"/>
      <c r="N33" s="671"/>
    </row>
    <row r="34" spans="1:14">
      <c r="A34" s="168"/>
      <c r="B34" s="168"/>
      <c r="C34" s="168"/>
      <c r="D34" s="168"/>
      <c r="E34" s="168"/>
      <c r="F34" s="168"/>
      <c r="G34" s="282"/>
      <c r="H34" s="282"/>
      <c r="I34" s="282"/>
      <c r="J34" s="282"/>
      <c r="K34" s="282"/>
      <c r="L34" s="282"/>
      <c r="M34" s="282"/>
      <c r="N34" s="282"/>
    </row>
    <row r="35" spans="1:14">
      <c r="A35" s="672" t="s">
        <v>409</v>
      </c>
      <c r="B35" s="673"/>
      <c r="C35" s="673"/>
      <c r="D35" s="673"/>
      <c r="E35" s="168"/>
      <c r="F35" s="168"/>
      <c r="G35" s="172"/>
      <c r="H35" s="575"/>
      <c r="I35" s="575"/>
      <c r="J35" s="172"/>
      <c r="K35" s="619" t="s">
        <v>235</v>
      </c>
      <c r="L35" s="575"/>
      <c r="M35" s="575"/>
      <c r="N35" s="575"/>
    </row>
    <row r="36" spans="1:14">
      <c r="A36" s="168"/>
      <c r="B36" s="168"/>
      <c r="C36" s="168"/>
      <c r="D36" s="168"/>
      <c r="E36" s="168"/>
      <c r="F36" s="168"/>
      <c r="G36" s="172" t="s">
        <v>410</v>
      </c>
      <c r="H36" s="671" t="s">
        <v>232</v>
      </c>
      <c r="I36" s="671"/>
      <c r="J36" s="172"/>
      <c r="K36" s="671" t="s">
        <v>233</v>
      </c>
      <c r="L36" s="671"/>
      <c r="M36" s="671"/>
      <c r="N36" s="671"/>
    </row>
    <row r="37" spans="1:14">
      <c r="H37" s="169"/>
    </row>
  </sheetData>
  <mergeCells count="81">
    <mergeCell ref="H36:I36"/>
    <mergeCell ref="K36:N36"/>
    <mergeCell ref="A32:D32"/>
    <mergeCell ref="H32:I32"/>
    <mergeCell ref="K32:N32"/>
    <mergeCell ref="H33:I33"/>
    <mergeCell ref="K33:N33"/>
    <mergeCell ref="A35:D35"/>
    <mergeCell ref="H35:I35"/>
    <mergeCell ref="K35:N3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A25:D25"/>
    <mergeCell ref="F25:G25"/>
    <mergeCell ref="H25:I25"/>
    <mergeCell ref="J25:K25"/>
    <mergeCell ref="L25:M25"/>
    <mergeCell ref="A26:D26"/>
    <mergeCell ref="F26:G26"/>
    <mergeCell ref="H26:I26"/>
    <mergeCell ref="J26:K26"/>
    <mergeCell ref="L26:M26"/>
    <mergeCell ref="A23:D23"/>
    <mergeCell ref="F23:G23"/>
    <mergeCell ref="H23:I23"/>
    <mergeCell ref="J23:K23"/>
    <mergeCell ref="L23:M23"/>
    <mergeCell ref="A24:D24"/>
    <mergeCell ref="F24:G24"/>
    <mergeCell ref="H24:I24"/>
    <mergeCell ref="J24:K24"/>
    <mergeCell ref="L24:M24"/>
    <mergeCell ref="N20:N21"/>
    <mergeCell ref="A22:D22"/>
    <mergeCell ref="F22:G22"/>
    <mergeCell ref="H22:I22"/>
    <mergeCell ref="J22:K22"/>
    <mergeCell ref="L22:M22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B17:C17"/>
    <mergeCell ref="E17:G17"/>
    <mergeCell ref="H17:I17"/>
    <mergeCell ref="J17:K17"/>
    <mergeCell ref="L17:M17"/>
    <mergeCell ref="A11:L11"/>
    <mergeCell ref="M12:N12"/>
    <mergeCell ref="D13:E13"/>
    <mergeCell ref="E16:G16"/>
    <mergeCell ref="J16:K16"/>
    <mergeCell ref="L16:M16"/>
    <mergeCell ref="M9:N9"/>
    <mergeCell ref="B4:E4"/>
    <mergeCell ref="B5:E5"/>
    <mergeCell ref="B7:F7"/>
    <mergeCell ref="B8:E8"/>
    <mergeCell ref="B9:E9"/>
  </mergeCells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tabSelected="1" topLeftCell="A16" workbookViewId="0">
      <selection activeCell="G22" sqref="G22"/>
    </sheetView>
  </sheetViews>
  <sheetFormatPr defaultRowHeight="15"/>
  <cols>
    <col min="1" max="1" width="23.42578125" style="432" customWidth="1"/>
    <col min="2" max="2" width="7.85546875" style="432" customWidth="1"/>
    <col min="3" max="4" width="8.140625" style="432" customWidth="1"/>
    <col min="5" max="5" width="7.5703125" style="432" customWidth="1"/>
    <col min="6" max="7" width="7.42578125" style="432" customWidth="1"/>
    <col min="8" max="8" width="8.42578125" style="432" customWidth="1"/>
    <col min="9" max="9" width="8.140625" style="432" customWidth="1"/>
    <col min="10" max="10" width="6" style="432" customWidth="1"/>
    <col min="11" max="11" width="8.140625" style="432" customWidth="1"/>
    <col min="12" max="12" width="8.85546875" style="432" customWidth="1"/>
    <col min="13" max="13" width="9.140625" style="432" customWidth="1"/>
    <col min="14" max="14" width="9.140625" style="432"/>
    <col min="15" max="15" width="7" style="432" customWidth="1"/>
    <col min="16" max="16" width="7.5703125" style="432" customWidth="1"/>
    <col min="17" max="17" width="7.28515625" style="432" customWidth="1"/>
    <col min="18" max="18" width="5.28515625" style="432" customWidth="1"/>
    <col min="19" max="19" width="8.5703125" style="432" customWidth="1"/>
  </cols>
  <sheetData>
    <row r="1" spans="1:19">
      <c r="A1" s="324"/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701" t="s">
        <v>433</v>
      </c>
      <c r="P1" s="701"/>
      <c r="Q1" s="701"/>
      <c r="R1" s="701"/>
      <c r="S1" s="701"/>
    </row>
    <row r="2" spans="1:19" ht="15.75">
      <c r="A2" s="324"/>
      <c r="B2" s="702" t="s">
        <v>237</v>
      </c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325"/>
      <c r="O2" s="701"/>
      <c r="P2" s="701"/>
      <c r="Q2" s="701"/>
      <c r="R2" s="701"/>
      <c r="S2" s="701"/>
    </row>
    <row r="3" spans="1:19">
      <c r="A3" s="324"/>
      <c r="B3" s="324"/>
      <c r="C3" s="324"/>
      <c r="D3" s="324"/>
      <c r="E3" s="324"/>
      <c r="F3" s="324"/>
      <c r="G3" s="324"/>
      <c r="H3" s="324" t="s">
        <v>434</v>
      </c>
      <c r="I3" s="326"/>
      <c r="J3" s="326"/>
      <c r="K3" s="326"/>
      <c r="L3" s="326"/>
      <c r="M3" s="326"/>
      <c r="N3" s="327"/>
      <c r="O3" s="327"/>
      <c r="P3" s="327"/>
      <c r="Q3" s="327"/>
      <c r="R3" s="327"/>
      <c r="S3" s="327"/>
    </row>
    <row r="4" spans="1:19">
      <c r="A4" s="324"/>
      <c r="B4" s="324"/>
      <c r="C4" s="324"/>
      <c r="D4" s="324"/>
      <c r="E4" s="324"/>
      <c r="F4" s="324"/>
      <c r="G4" s="324"/>
      <c r="H4" s="324"/>
      <c r="I4" s="326"/>
      <c r="J4" s="326"/>
      <c r="K4" s="326"/>
      <c r="L4" s="326"/>
      <c r="M4" s="326"/>
      <c r="N4" s="327"/>
      <c r="O4" s="327"/>
      <c r="P4" s="327"/>
      <c r="Q4" s="327"/>
      <c r="R4" s="327"/>
      <c r="S4" s="327"/>
    </row>
    <row r="5" spans="1:19" ht="26.25" customHeight="1">
      <c r="A5" s="703" t="s">
        <v>435</v>
      </c>
      <c r="B5" s="703"/>
      <c r="C5" s="703"/>
      <c r="D5" s="703"/>
      <c r="E5" s="703"/>
      <c r="F5" s="703"/>
      <c r="G5" s="703"/>
      <c r="H5" s="703"/>
      <c r="I5" s="703"/>
      <c r="J5" s="703"/>
      <c r="K5" s="703"/>
      <c r="L5" s="703"/>
      <c r="M5" s="703"/>
      <c r="N5" s="703"/>
      <c r="O5" s="703"/>
      <c r="P5" s="703"/>
      <c r="Q5" s="703"/>
      <c r="R5" s="703"/>
      <c r="S5" s="703"/>
    </row>
    <row r="6" spans="1:19">
      <c r="A6" s="328"/>
      <c r="B6" s="328"/>
      <c r="C6" s="328"/>
      <c r="D6" s="328"/>
      <c r="E6" s="328"/>
      <c r="F6" s="328"/>
      <c r="G6" s="328"/>
      <c r="H6" s="328"/>
      <c r="I6" s="328"/>
      <c r="J6" s="704"/>
      <c r="K6" s="704"/>
      <c r="L6" s="704"/>
      <c r="M6" s="704"/>
      <c r="N6" s="328"/>
      <c r="O6" s="328"/>
      <c r="P6" s="328"/>
      <c r="Q6" s="328"/>
      <c r="R6" s="328"/>
      <c r="S6" s="328"/>
    </row>
    <row r="7" spans="1:19">
      <c r="A7" s="329"/>
      <c r="B7" s="329"/>
      <c r="C7" s="329"/>
      <c r="D7" s="704" t="s">
        <v>485</v>
      </c>
      <c r="E7" s="704"/>
      <c r="F7" s="704"/>
      <c r="G7" s="704"/>
      <c r="H7" s="704"/>
      <c r="I7" s="704"/>
      <c r="J7" s="704"/>
      <c r="K7" s="704"/>
      <c r="L7" s="704"/>
      <c r="M7" s="330"/>
      <c r="N7" s="329"/>
      <c r="O7" s="329"/>
      <c r="P7" s="329"/>
      <c r="Q7" s="329"/>
      <c r="R7" s="329"/>
      <c r="S7" s="329"/>
    </row>
    <row r="8" spans="1:19">
      <c r="A8" s="329"/>
      <c r="B8" s="329"/>
      <c r="C8" s="329"/>
      <c r="D8" s="329"/>
      <c r="E8" s="705" t="s">
        <v>436</v>
      </c>
      <c r="F8" s="705"/>
      <c r="G8" s="705"/>
      <c r="H8" s="705"/>
      <c r="I8" s="705"/>
      <c r="J8" s="705"/>
      <c r="K8" s="705"/>
      <c r="L8" s="705"/>
      <c r="M8" s="330"/>
      <c r="N8" s="329"/>
      <c r="O8" s="329"/>
      <c r="P8" s="329"/>
      <c r="Q8" s="329"/>
      <c r="R8" s="329"/>
      <c r="S8" s="329"/>
    </row>
    <row r="9" spans="1:19">
      <c r="A9" s="331"/>
      <c r="B9" s="332"/>
      <c r="C9" s="332"/>
      <c r="D9" s="332"/>
      <c r="E9" s="332"/>
      <c r="F9" s="332"/>
      <c r="G9" s="332"/>
      <c r="H9" s="333"/>
      <c r="I9" s="333"/>
      <c r="J9" s="676"/>
      <c r="K9" s="676"/>
      <c r="L9" s="324"/>
      <c r="M9" s="324"/>
      <c r="N9" s="329"/>
      <c r="O9" s="329"/>
      <c r="P9" s="329"/>
      <c r="Q9" s="329"/>
      <c r="R9" s="329"/>
      <c r="S9" s="329"/>
    </row>
    <row r="10" spans="1:19">
      <c r="A10" s="333"/>
      <c r="B10" s="706" t="s">
        <v>437</v>
      </c>
      <c r="C10" s="707"/>
      <c r="D10" s="334" t="s">
        <v>438</v>
      </c>
      <c r="E10" s="335"/>
      <c r="F10" s="336"/>
      <c r="G10" s="336"/>
      <c r="H10" s="333"/>
      <c r="I10" s="333"/>
      <c r="J10" s="708"/>
      <c r="K10" s="708"/>
      <c r="L10" s="324"/>
      <c r="M10" s="324"/>
      <c r="N10" s="324"/>
      <c r="O10" s="324"/>
      <c r="P10" s="324"/>
      <c r="Q10" s="337"/>
      <c r="R10" s="337"/>
      <c r="S10" s="337"/>
    </row>
    <row r="11" spans="1:19" ht="29.25">
      <c r="A11" s="338" t="s">
        <v>439</v>
      </c>
      <c r="B11" s="339" t="s">
        <v>440</v>
      </c>
      <c r="C11" s="340" t="s">
        <v>441</v>
      </c>
      <c r="D11" s="341" t="s">
        <v>442</v>
      </c>
      <c r="E11" s="342" t="s">
        <v>443</v>
      </c>
      <c r="F11" s="343"/>
      <c r="G11" s="336"/>
      <c r="H11" s="333"/>
      <c r="I11" s="333"/>
      <c r="J11" s="344"/>
      <c r="K11" s="344"/>
      <c r="L11" s="324"/>
      <c r="M11" s="324"/>
      <c r="N11" s="324"/>
      <c r="O11" s="324"/>
      <c r="P11" s="324"/>
      <c r="Q11" s="337"/>
      <c r="R11" s="337"/>
      <c r="S11" s="337"/>
    </row>
    <row r="12" spans="1:19">
      <c r="A12" s="345" t="s">
        <v>444</v>
      </c>
      <c r="B12" s="346">
        <v>1</v>
      </c>
      <c r="C12" s="346">
        <v>1</v>
      </c>
      <c r="D12" s="347" t="s">
        <v>305</v>
      </c>
      <c r="E12" s="348" t="s">
        <v>305</v>
      </c>
      <c r="F12" s="332"/>
      <c r="G12" s="332"/>
      <c r="H12" s="333"/>
      <c r="I12" s="349" t="s">
        <v>445</v>
      </c>
      <c r="J12" s="709" t="s">
        <v>13</v>
      </c>
      <c r="K12" s="709"/>
      <c r="L12" s="709"/>
      <c r="M12" s="709"/>
      <c r="N12" s="709"/>
      <c r="O12" s="709"/>
      <c r="P12" s="676"/>
      <c r="Q12" s="676"/>
      <c r="R12" s="699">
        <v>1</v>
      </c>
      <c r="S12" s="700"/>
    </row>
    <row r="13" spans="1:19">
      <c r="A13" s="345" t="s">
        <v>446</v>
      </c>
      <c r="B13" s="350">
        <v>10</v>
      </c>
      <c r="C13" s="350">
        <v>9</v>
      </c>
      <c r="D13" s="351">
        <v>10</v>
      </c>
      <c r="E13" s="352">
        <v>10</v>
      </c>
      <c r="F13" s="353"/>
      <c r="G13" s="353"/>
      <c r="H13" s="333"/>
      <c r="I13" s="682"/>
      <c r="J13" s="682"/>
      <c r="K13" s="682"/>
      <c r="L13" s="682"/>
      <c r="M13" s="682"/>
      <c r="N13" s="682"/>
      <c r="O13" s="682"/>
      <c r="P13" s="324"/>
      <c r="Q13" s="337"/>
      <c r="R13" s="337"/>
      <c r="S13" s="337"/>
    </row>
    <row r="14" spans="1:19">
      <c r="A14" s="345" t="s">
        <v>447</v>
      </c>
      <c r="B14" s="350">
        <v>65</v>
      </c>
      <c r="C14" s="350">
        <v>52</v>
      </c>
      <c r="D14" s="350">
        <v>59</v>
      </c>
      <c r="E14" s="352">
        <v>59</v>
      </c>
      <c r="F14" s="353"/>
      <c r="G14" s="353"/>
      <c r="H14" s="333"/>
      <c r="I14" s="354" t="s">
        <v>448</v>
      </c>
      <c r="J14" s="354"/>
      <c r="K14" s="355"/>
      <c r="L14" s="355"/>
      <c r="M14" s="356"/>
      <c r="N14" s="333"/>
      <c r="O14" s="333"/>
      <c r="P14" s="357">
        <v>9</v>
      </c>
      <c r="Q14" s="357">
        <v>2</v>
      </c>
      <c r="R14" s="358">
        <v>1</v>
      </c>
      <c r="S14" s="358">
        <v>1</v>
      </c>
    </row>
    <row r="15" spans="1:19" ht="15.75" thickBot="1">
      <c r="A15" s="359"/>
      <c r="B15" s="360"/>
      <c r="C15" s="360"/>
      <c r="D15" s="361"/>
      <c r="E15" s="354"/>
      <c r="F15" s="354"/>
      <c r="G15" s="354"/>
      <c r="H15" s="356"/>
      <c r="I15" s="333"/>
      <c r="J15" s="333"/>
      <c r="K15" s="333"/>
      <c r="L15" s="324"/>
      <c r="M15" s="362"/>
      <c r="N15" s="324"/>
      <c r="O15" s="324"/>
      <c r="P15" s="324"/>
      <c r="Q15" s="362"/>
      <c r="R15" s="362"/>
      <c r="S15" s="362"/>
    </row>
    <row r="16" spans="1:19">
      <c r="A16" s="683" t="s">
        <v>449</v>
      </c>
      <c r="B16" s="685" t="s">
        <v>450</v>
      </c>
      <c r="C16" s="686"/>
      <c r="D16" s="686"/>
      <c r="E16" s="686"/>
      <c r="F16" s="686"/>
      <c r="G16" s="687"/>
      <c r="H16" s="688" t="s">
        <v>451</v>
      </c>
      <c r="I16" s="688"/>
      <c r="J16" s="688"/>
      <c r="K16" s="688"/>
      <c r="L16" s="689"/>
      <c r="M16" s="690" t="s">
        <v>452</v>
      </c>
      <c r="N16" s="688"/>
      <c r="O16" s="688"/>
      <c r="P16" s="688"/>
      <c r="Q16" s="688"/>
      <c r="R16" s="688"/>
      <c r="S16" s="689"/>
    </row>
    <row r="17" spans="1:19">
      <c r="A17" s="684"/>
      <c r="B17" s="691" t="s">
        <v>453</v>
      </c>
      <c r="C17" s="692"/>
      <c r="D17" s="692"/>
      <c r="E17" s="693" t="s">
        <v>437</v>
      </c>
      <c r="F17" s="694"/>
      <c r="G17" s="695"/>
      <c r="H17" s="696" t="s">
        <v>454</v>
      </c>
      <c r="I17" s="678" t="s">
        <v>455</v>
      </c>
      <c r="J17" s="678" t="s">
        <v>456</v>
      </c>
      <c r="K17" s="679" t="s">
        <v>457</v>
      </c>
      <c r="L17" s="680" t="s">
        <v>370</v>
      </c>
      <c r="M17" s="681" t="s">
        <v>454</v>
      </c>
      <c r="N17" s="678" t="s">
        <v>455</v>
      </c>
      <c r="O17" s="678" t="s">
        <v>456</v>
      </c>
      <c r="P17" s="679" t="s">
        <v>458</v>
      </c>
      <c r="Q17" s="678" t="s">
        <v>459</v>
      </c>
      <c r="R17" s="678" t="s">
        <v>460</v>
      </c>
      <c r="S17" s="697" t="s">
        <v>370</v>
      </c>
    </row>
    <row r="18" spans="1:19" ht="67.5">
      <c r="A18" s="684"/>
      <c r="B18" s="363" t="s">
        <v>440</v>
      </c>
      <c r="C18" s="364" t="s">
        <v>461</v>
      </c>
      <c r="D18" s="364" t="s">
        <v>462</v>
      </c>
      <c r="E18" s="365" t="s">
        <v>440</v>
      </c>
      <c r="F18" s="364" t="s">
        <v>461</v>
      </c>
      <c r="G18" s="366" t="s">
        <v>463</v>
      </c>
      <c r="H18" s="696"/>
      <c r="I18" s="678"/>
      <c r="J18" s="678"/>
      <c r="K18" s="679"/>
      <c r="L18" s="680"/>
      <c r="M18" s="681"/>
      <c r="N18" s="678"/>
      <c r="O18" s="678"/>
      <c r="P18" s="679"/>
      <c r="Q18" s="678"/>
      <c r="R18" s="678"/>
      <c r="S18" s="698"/>
    </row>
    <row r="19" spans="1:19">
      <c r="A19" s="367">
        <v>1</v>
      </c>
      <c r="B19" s="368">
        <v>2</v>
      </c>
      <c r="C19" s="369">
        <v>3</v>
      </c>
      <c r="D19" s="369">
        <v>4</v>
      </c>
      <c r="E19" s="370">
        <v>5</v>
      </c>
      <c r="F19" s="369">
        <v>6</v>
      </c>
      <c r="G19" s="371">
        <v>7</v>
      </c>
      <c r="H19" s="372">
        <v>8</v>
      </c>
      <c r="I19" s="370">
        <v>9</v>
      </c>
      <c r="J19" s="370">
        <v>10</v>
      </c>
      <c r="K19" s="370">
        <v>11</v>
      </c>
      <c r="L19" s="373">
        <v>12</v>
      </c>
      <c r="M19" s="374">
        <v>13</v>
      </c>
      <c r="N19" s="370">
        <v>14</v>
      </c>
      <c r="O19" s="370">
        <v>15</v>
      </c>
      <c r="P19" s="370">
        <v>16</v>
      </c>
      <c r="Q19" s="370">
        <v>17</v>
      </c>
      <c r="R19" s="370">
        <v>18</v>
      </c>
      <c r="S19" s="373">
        <v>19</v>
      </c>
    </row>
    <row r="20" spans="1:19">
      <c r="A20" s="375" t="s">
        <v>464</v>
      </c>
      <c r="B20" s="376">
        <v>10.59</v>
      </c>
      <c r="C20" s="377">
        <v>10.59</v>
      </c>
      <c r="D20" s="377">
        <v>10.59</v>
      </c>
      <c r="E20" s="378">
        <v>9.11</v>
      </c>
      <c r="F20" s="377">
        <v>10.220000000000001</v>
      </c>
      <c r="G20" s="379">
        <v>9.43</v>
      </c>
      <c r="H20" s="380">
        <v>156925.63</v>
      </c>
      <c r="I20" s="377"/>
      <c r="J20" s="377"/>
      <c r="K20" s="377"/>
      <c r="L20" s="381">
        <f t="shared" ref="L20:L37" si="0">SUM(H20:K20)</f>
        <v>156925.63</v>
      </c>
      <c r="M20" s="380">
        <v>147245.63</v>
      </c>
      <c r="N20" s="377"/>
      <c r="O20" s="377"/>
      <c r="P20" s="377"/>
      <c r="Q20" s="377">
        <v>9680</v>
      </c>
      <c r="R20" s="377"/>
      <c r="S20" s="381">
        <f t="shared" ref="S20:S37" si="1">SUM(M20:R20)</f>
        <v>156925.63</v>
      </c>
    </row>
    <row r="21" spans="1:19">
      <c r="A21" s="382" t="s">
        <v>465</v>
      </c>
      <c r="B21" s="380">
        <v>10.59</v>
      </c>
      <c r="C21" s="377">
        <v>10.59</v>
      </c>
      <c r="D21" s="377">
        <v>10.59</v>
      </c>
      <c r="E21" s="383">
        <v>9.11</v>
      </c>
      <c r="F21" s="377">
        <v>10.220000000000001</v>
      </c>
      <c r="G21" s="379">
        <v>9.43</v>
      </c>
      <c r="H21" s="380">
        <v>156925.63</v>
      </c>
      <c r="I21" s="377"/>
      <c r="J21" s="377"/>
      <c r="K21" s="377"/>
      <c r="L21" s="381">
        <f t="shared" si="0"/>
        <v>156925.63</v>
      </c>
      <c r="M21" s="380">
        <v>147245.63</v>
      </c>
      <c r="N21" s="377"/>
      <c r="O21" s="377"/>
      <c r="P21" s="377"/>
      <c r="Q21" s="377">
        <v>9680</v>
      </c>
      <c r="R21" s="377"/>
      <c r="S21" s="381">
        <f t="shared" si="1"/>
        <v>156925.63</v>
      </c>
    </row>
    <row r="22" spans="1:19" ht="26.25">
      <c r="A22" s="384" t="s">
        <v>466</v>
      </c>
      <c r="B22" s="385">
        <v>2.25</v>
      </c>
      <c r="C22" s="386">
        <v>1.5</v>
      </c>
      <c r="D22" s="387">
        <v>2</v>
      </c>
      <c r="E22" s="388">
        <v>2.25</v>
      </c>
      <c r="F22" s="386">
        <v>1.5</v>
      </c>
      <c r="G22" s="389">
        <v>2</v>
      </c>
      <c r="H22" s="380">
        <v>33129.699999999997</v>
      </c>
      <c r="I22" s="386">
        <v>3662.06</v>
      </c>
      <c r="J22" s="386"/>
      <c r="K22" s="387"/>
      <c r="L22" s="381">
        <f t="shared" si="0"/>
        <v>36791.759999999995</v>
      </c>
      <c r="M22" s="380">
        <v>32959.699999999997</v>
      </c>
      <c r="N22" s="386">
        <v>3662.06</v>
      </c>
      <c r="O22" s="386"/>
      <c r="P22" s="386"/>
      <c r="Q22" s="386">
        <v>170</v>
      </c>
      <c r="R22" s="390"/>
      <c r="S22" s="381">
        <f t="shared" si="1"/>
        <v>36791.759999999995</v>
      </c>
    </row>
    <row r="23" spans="1:19">
      <c r="A23" s="391" t="s">
        <v>467</v>
      </c>
      <c r="B23" s="385">
        <v>1.75</v>
      </c>
      <c r="C23" s="386">
        <v>1</v>
      </c>
      <c r="D23" s="387">
        <v>1.5</v>
      </c>
      <c r="E23" s="388">
        <v>1.75</v>
      </c>
      <c r="F23" s="386">
        <v>1</v>
      </c>
      <c r="G23" s="389">
        <v>1.5</v>
      </c>
      <c r="H23" s="380">
        <v>29410.09</v>
      </c>
      <c r="I23" s="386">
        <v>3662.06</v>
      </c>
      <c r="J23" s="386"/>
      <c r="K23" s="387"/>
      <c r="L23" s="381">
        <f t="shared" si="0"/>
        <v>33072.15</v>
      </c>
      <c r="M23" s="380">
        <v>29240.09</v>
      </c>
      <c r="N23" s="386">
        <v>3662.06</v>
      </c>
      <c r="O23" s="386"/>
      <c r="P23" s="386"/>
      <c r="Q23" s="386">
        <v>170</v>
      </c>
      <c r="R23" s="390"/>
      <c r="S23" s="381">
        <f t="shared" si="1"/>
        <v>33072.15</v>
      </c>
    </row>
    <row r="24" spans="1:19">
      <c r="A24" s="392" t="s">
        <v>468</v>
      </c>
      <c r="B24" s="385">
        <v>1.25</v>
      </c>
      <c r="C24" s="386">
        <v>1.25</v>
      </c>
      <c r="D24" s="387">
        <v>1.25</v>
      </c>
      <c r="E24" s="388">
        <v>1.25</v>
      </c>
      <c r="F24" s="386">
        <v>1.25</v>
      </c>
      <c r="G24" s="389">
        <v>1.25</v>
      </c>
      <c r="H24" s="380">
        <v>18752.900000000001</v>
      </c>
      <c r="I24" s="386"/>
      <c r="J24" s="386"/>
      <c r="K24" s="387"/>
      <c r="L24" s="381">
        <f t="shared" si="0"/>
        <v>18752.900000000001</v>
      </c>
      <c r="M24" s="380">
        <v>17582.900000000001</v>
      </c>
      <c r="N24" s="386"/>
      <c r="O24" s="386"/>
      <c r="P24" s="386"/>
      <c r="Q24" s="386">
        <v>1170</v>
      </c>
      <c r="R24" s="390"/>
      <c r="S24" s="381">
        <f t="shared" si="1"/>
        <v>18752.900000000001</v>
      </c>
    </row>
    <row r="25" spans="1:19">
      <c r="A25" s="391" t="s">
        <v>467</v>
      </c>
      <c r="B25" s="385">
        <v>1.25</v>
      </c>
      <c r="C25" s="386">
        <v>1.25</v>
      </c>
      <c r="D25" s="387">
        <v>1.25</v>
      </c>
      <c r="E25" s="388">
        <v>1.25</v>
      </c>
      <c r="F25" s="386">
        <v>0.52</v>
      </c>
      <c r="G25" s="389">
        <v>0.82</v>
      </c>
      <c r="H25" s="380">
        <v>8452.9</v>
      </c>
      <c r="I25" s="386"/>
      <c r="J25" s="386"/>
      <c r="K25" s="387"/>
      <c r="L25" s="381">
        <f t="shared" si="0"/>
        <v>8452.9</v>
      </c>
      <c r="M25" s="380">
        <v>7282.9</v>
      </c>
      <c r="N25" s="386"/>
      <c r="O25" s="386"/>
      <c r="P25" s="386"/>
      <c r="Q25" s="386">
        <v>1170</v>
      </c>
      <c r="R25" s="390"/>
      <c r="S25" s="381">
        <f t="shared" si="1"/>
        <v>8452.9</v>
      </c>
    </row>
    <row r="26" spans="1:19">
      <c r="A26" s="384" t="s">
        <v>469</v>
      </c>
      <c r="B26" s="385"/>
      <c r="C26" s="386"/>
      <c r="D26" s="387"/>
      <c r="E26" s="388"/>
      <c r="F26" s="386"/>
      <c r="G26" s="389"/>
      <c r="H26" s="380"/>
      <c r="I26" s="386"/>
      <c r="J26" s="386"/>
      <c r="K26" s="387"/>
      <c r="L26" s="381">
        <f t="shared" si="0"/>
        <v>0</v>
      </c>
      <c r="M26" s="380"/>
      <c r="N26" s="386"/>
      <c r="O26" s="386"/>
      <c r="P26" s="386"/>
      <c r="Q26" s="386"/>
      <c r="R26" s="390"/>
      <c r="S26" s="381">
        <f t="shared" si="1"/>
        <v>0</v>
      </c>
    </row>
    <row r="27" spans="1:19">
      <c r="A27" s="391" t="s">
        <v>467</v>
      </c>
      <c r="B27" s="385"/>
      <c r="C27" s="386"/>
      <c r="D27" s="387"/>
      <c r="E27" s="388"/>
      <c r="F27" s="386"/>
      <c r="G27" s="389"/>
      <c r="H27" s="380"/>
      <c r="I27" s="386"/>
      <c r="J27" s="386"/>
      <c r="K27" s="387"/>
      <c r="L27" s="381">
        <f t="shared" si="0"/>
        <v>0</v>
      </c>
      <c r="M27" s="380"/>
      <c r="N27" s="386"/>
      <c r="O27" s="386"/>
      <c r="P27" s="386"/>
      <c r="Q27" s="386"/>
      <c r="R27" s="390"/>
      <c r="S27" s="381">
        <f t="shared" si="1"/>
        <v>0</v>
      </c>
    </row>
    <row r="28" spans="1:19">
      <c r="A28" s="393" t="s">
        <v>470</v>
      </c>
      <c r="B28" s="385">
        <v>0.5</v>
      </c>
      <c r="C28" s="386">
        <v>0.5</v>
      </c>
      <c r="D28" s="387">
        <v>0.5</v>
      </c>
      <c r="E28" s="388">
        <v>0.5</v>
      </c>
      <c r="F28" s="386">
        <v>0.5</v>
      </c>
      <c r="G28" s="389">
        <v>0.5</v>
      </c>
      <c r="H28" s="380">
        <v>5119.12</v>
      </c>
      <c r="I28" s="386">
        <v>200.2</v>
      </c>
      <c r="J28" s="386"/>
      <c r="K28" s="387"/>
      <c r="L28" s="381">
        <f t="shared" si="0"/>
        <v>5319.32</v>
      </c>
      <c r="M28" s="380">
        <v>4819.12</v>
      </c>
      <c r="N28" s="386">
        <v>200.2</v>
      </c>
      <c r="O28" s="386"/>
      <c r="P28" s="386"/>
      <c r="Q28" s="386">
        <v>300</v>
      </c>
      <c r="R28" s="390"/>
      <c r="S28" s="381">
        <f t="shared" si="1"/>
        <v>5319.32</v>
      </c>
    </row>
    <row r="29" spans="1:19">
      <c r="A29" s="391" t="s">
        <v>467</v>
      </c>
      <c r="B29" s="385">
        <v>0.5</v>
      </c>
      <c r="C29" s="386">
        <v>0.5</v>
      </c>
      <c r="D29" s="387">
        <v>0.5</v>
      </c>
      <c r="E29" s="388">
        <v>0.5</v>
      </c>
      <c r="F29" s="386">
        <v>0.21</v>
      </c>
      <c r="G29" s="389">
        <v>0.33</v>
      </c>
      <c r="H29" s="380">
        <v>3619.12</v>
      </c>
      <c r="I29" s="386">
        <v>200.2</v>
      </c>
      <c r="J29" s="386"/>
      <c r="K29" s="387"/>
      <c r="L29" s="381">
        <f t="shared" si="0"/>
        <v>3819.3199999999997</v>
      </c>
      <c r="M29" s="380">
        <v>3319.12</v>
      </c>
      <c r="N29" s="386">
        <v>200.2</v>
      </c>
      <c r="O29" s="386"/>
      <c r="P29" s="386"/>
      <c r="Q29" s="386">
        <v>300</v>
      </c>
      <c r="R29" s="390"/>
      <c r="S29" s="381">
        <f t="shared" si="1"/>
        <v>3819.3199999999997</v>
      </c>
    </row>
    <row r="30" spans="1:19">
      <c r="A30" s="384" t="s">
        <v>471</v>
      </c>
      <c r="B30" s="385">
        <v>10.5</v>
      </c>
      <c r="C30" s="386">
        <v>10.5</v>
      </c>
      <c r="D30" s="387">
        <v>10.5</v>
      </c>
      <c r="E30" s="388">
        <v>10.5</v>
      </c>
      <c r="F30" s="386">
        <v>10.5</v>
      </c>
      <c r="G30" s="389">
        <v>10.5</v>
      </c>
      <c r="H30" s="380">
        <v>92844.72</v>
      </c>
      <c r="I30" s="386">
        <v>3535.67</v>
      </c>
      <c r="J30" s="386"/>
      <c r="K30" s="387"/>
      <c r="L30" s="381">
        <f t="shared" si="0"/>
        <v>96380.39</v>
      </c>
      <c r="M30" s="380">
        <v>90218.89</v>
      </c>
      <c r="N30" s="386">
        <v>3535.67</v>
      </c>
      <c r="O30" s="386"/>
      <c r="P30" s="386"/>
      <c r="Q30" s="386">
        <v>2625.83</v>
      </c>
      <c r="R30" s="390"/>
      <c r="S30" s="381">
        <f t="shared" si="1"/>
        <v>96380.39</v>
      </c>
    </row>
    <row r="31" spans="1:19" ht="15.75" thickBot="1">
      <c r="A31" s="394" t="s">
        <v>472</v>
      </c>
      <c r="B31" s="395">
        <v>4.75</v>
      </c>
      <c r="C31" s="396">
        <v>4.75</v>
      </c>
      <c r="D31" s="397">
        <v>4.75</v>
      </c>
      <c r="E31" s="398">
        <v>4.75</v>
      </c>
      <c r="F31" s="396">
        <v>4.75</v>
      </c>
      <c r="G31" s="399">
        <v>4.75</v>
      </c>
      <c r="H31" s="400">
        <v>32382.880000000001</v>
      </c>
      <c r="I31" s="396"/>
      <c r="J31" s="396"/>
      <c r="K31" s="401"/>
      <c r="L31" s="402">
        <f t="shared" si="0"/>
        <v>32382.880000000001</v>
      </c>
      <c r="M31" s="400">
        <v>31702.880000000001</v>
      </c>
      <c r="N31" s="396"/>
      <c r="O31" s="396"/>
      <c r="P31" s="396"/>
      <c r="Q31" s="396">
        <v>680</v>
      </c>
      <c r="R31" s="403"/>
      <c r="S31" s="402">
        <f t="shared" si="1"/>
        <v>32382.880000000001</v>
      </c>
    </row>
    <row r="32" spans="1:19">
      <c r="A32" s="404" t="s">
        <v>370</v>
      </c>
      <c r="B32" s="405">
        <f>SUM(B20,B22,B24,B26,B28,B30)</f>
        <v>25.09</v>
      </c>
      <c r="C32" s="406">
        <f t="shared" ref="C32:R32" si="2">SUM(C20,C22,C24,C26,C28,C30)</f>
        <v>24.34</v>
      </c>
      <c r="D32" s="406">
        <f t="shared" si="2"/>
        <v>24.84</v>
      </c>
      <c r="E32" s="406">
        <f t="shared" si="2"/>
        <v>23.61</v>
      </c>
      <c r="F32" s="406">
        <f t="shared" si="2"/>
        <v>23.97</v>
      </c>
      <c r="G32" s="407">
        <f t="shared" si="2"/>
        <v>23.68</v>
      </c>
      <c r="H32" s="408">
        <f t="shared" si="2"/>
        <v>306772.07</v>
      </c>
      <c r="I32" s="406">
        <f t="shared" si="2"/>
        <v>7397.93</v>
      </c>
      <c r="J32" s="406">
        <f t="shared" si="2"/>
        <v>0</v>
      </c>
      <c r="K32" s="406">
        <f t="shared" si="2"/>
        <v>0</v>
      </c>
      <c r="L32" s="409">
        <f t="shared" si="0"/>
        <v>314170</v>
      </c>
      <c r="M32" s="405">
        <f t="shared" si="2"/>
        <v>292826.23999999999</v>
      </c>
      <c r="N32" s="406">
        <f t="shared" si="2"/>
        <v>7397.93</v>
      </c>
      <c r="O32" s="406">
        <f t="shared" si="2"/>
        <v>0</v>
      </c>
      <c r="P32" s="406">
        <f t="shared" si="2"/>
        <v>0</v>
      </c>
      <c r="Q32" s="406">
        <f t="shared" si="2"/>
        <v>13945.83</v>
      </c>
      <c r="R32" s="406">
        <f t="shared" si="2"/>
        <v>0</v>
      </c>
      <c r="S32" s="409">
        <f t="shared" si="1"/>
        <v>314170</v>
      </c>
    </row>
    <row r="33" spans="1:19" ht="15.75" thickBot="1">
      <c r="A33" s="410" t="s">
        <v>473</v>
      </c>
      <c r="B33" s="411">
        <f>SUM(B21,B23,B25,B27,B29)</f>
        <v>14.09</v>
      </c>
      <c r="C33" s="412">
        <f t="shared" ref="C33:R33" si="3">SUM(C21,C23,C25,C27,C29)</f>
        <v>13.34</v>
      </c>
      <c r="D33" s="412">
        <f t="shared" si="3"/>
        <v>13.84</v>
      </c>
      <c r="E33" s="412">
        <f t="shared" si="3"/>
        <v>12.61</v>
      </c>
      <c r="F33" s="412">
        <f t="shared" si="3"/>
        <v>11.950000000000001</v>
      </c>
      <c r="G33" s="413">
        <f t="shared" si="3"/>
        <v>12.08</v>
      </c>
      <c r="H33" s="414">
        <f t="shared" si="3"/>
        <v>198407.74</v>
      </c>
      <c r="I33" s="412">
        <f t="shared" si="3"/>
        <v>3862.2599999999998</v>
      </c>
      <c r="J33" s="412">
        <f t="shared" si="3"/>
        <v>0</v>
      </c>
      <c r="K33" s="412">
        <f t="shared" si="3"/>
        <v>0</v>
      </c>
      <c r="L33" s="415">
        <f t="shared" si="0"/>
        <v>202270</v>
      </c>
      <c r="M33" s="411">
        <f t="shared" si="3"/>
        <v>187087.74</v>
      </c>
      <c r="N33" s="412">
        <f t="shared" si="3"/>
        <v>3862.2599999999998</v>
      </c>
      <c r="O33" s="412">
        <f t="shared" si="3"/>
        <v>0</v>
      </c>
      <c r="P33" s="412">
        <f t="shared" si="3"/>
        <v>0</v>
      </c>
      <c r="Q33" s="412">
        <f t="shared" si="3"/>
        <v>11320</v>
      </c>
      <c r="R33" s="412">
        <f t="shared" si="3"/>
        <v>0</v>
      </c>
      <c r="S33" s="415">
        <f t="shared" si="1"/>
        <v>202270</v>
      </c>
    </row>
    <row r="34" spans="1:19">
      <c r="A34" s="416" t="s">
        <v>474</v>
      </c>
      <c r="B34" s="417">
        <f>SUM(B20,B22,B24)</f>
        <v>14.09</v>
      </c>
      <c r="C34" s="418">
        <f t="shared" ref="C34:R35" si="4">SUM(C20,C22,C24)</f>
        <v>13.34</v>
      </c>
      <c r="D34" s="418">
        <f t="shared" si="4"/>
        <v>13.84</v>
      </c>
      <c r="E34" s="418">
        <f t="shared" si="4"/>
        <v>12.61</v>
      </c>
      <c r="F34" s="418">
        <f t="shared" si="4"/>
        <v>12.97</v>
      </c>
      <c r="G34" s="419">
        <f t="shared" si="4"/>
        <v>12.68</v>
      </c>
      <c r="H34" s="420">
        <f t="shared" si="4"/>
        <v>208808.23</v>
      </c>
      <c r="I34" s="418">
        <f t="shared" si="4"/>
        <v>3662.06</v>
      </c>
      <c r="J34" s="418">
        <f t="shared" si="4"/>
        <v>0</v>
      </c>
      <c r="K34" s="418">
        <f t="shared" si="4"/>
        <v>0</v>
      </c>
      <c r="L34" s="409">
        <f t="shared" si="0"/>
        <v>212470.29</v>
      </c>
      <c r="M34" s="417">
        <f t="shared" si="4"/>
        <v>197788.23</v>
      </c>
      <c r="N34" s="418">
        <f t="shared" si="4"/>
        <v>3662.06</v>
      </c>
      <c r="O34" s="418">
        <f t="shared" si="4"/>
        <v>0</v>
      </c>
      <c r="P34" s="418">
        <f t="shared" si="4"/>
        <v>0</v>
      </c>
      <c r="Q34" s="418">
        <f t="shared" si="4"/>
        <v>11020</v>
      </c>
      <c r="R34" s="418">
        <f t="shared" si="4"/>
        <v>0</v>
      </c>
      <c r="S34" s="409">
        <f t="shared" si="1"/>
        <v>212470.29</v>
      </c>
    </row>
    <row r="35" spans="1:19">
      <c r="A35" s="421" t="s">
        <v>467</v>
      </c>
      <c r="B35" s="422">
        <f>SUM(B21,B23,B25)</f>
        <v>13.59</v>
      </c>
      <c r="C35" s="423">
        <f t="shared" si="4"/>
        <v>12.84</v>
      </c>
      <c r="D35" s="423">
        <f t="shared" si="4"/>
        <v>13.34</v>
      </c>
      <c r="E35" s="423">
        <f t="shared" si="4"/>
        <v>12.11</v>
      </c>
      <c r="F35" s="423">
        <f t="shared" si="4"/>
        <v>11.74</v>
      </c>
      <c r="G35" s="424">
        <f t="shared" si="4"/>
        <v>11.75</v>
      </c>
      <c r="H35" s="425">
        <f t="shared" si="4"/>
        <v>194788.62</v>
      </c>
      <c r="I35" s="423">
        <f t="shared" si="4"/>
        <v>3662.06</v>
      </c>
      <c r="J35" s="423">
        <f t="shared" si="4"/>
        <v>0</v>
      </c>
      <c r="K35" s="423">
        <f t="shared" si="4"/>
        <v>0</v>
      </c>
      <c r="L35" s="402">
        <f t="shared" si="0"/>
        <v>198450.68</v>
      </c>
      <c r="M35" s="422">
        <f t="shared" si="4"/>
        <v>183768.62</v>
      </c>
      <c r="N35" s="423">
        <f t="shared" si="4"/>
        <v>3662.06</v>
      </c>
      <c r="O35" s="423">
        <f t="shared" si="4"/>
        <v>0</v>
      </c>
      <c r="P35" s="423">
        <f t="shared" si="4"/>
        <v>0</v>
      </c>
      <c r="Q35" s="423">
        <f t="shared" si="4"/>
        <v>11020</v>
      </c>
      <c r="R35" s="423">
        <f t="shared" si="4"/>
        <v>0</v>
      </c>
      <c r="S35" s="402">
        <f t="shared" si="1"/>
        <v>198450.68</v>
      </c>
    </row>
    <row r="36" spans="1:19">
      <c r="A36" s="426" t="s">
        <v>475</v>
      </c>
      <c r="B36" s="422">
        <f>SUM(B24,B26,B28)</f>
        <v>1.75</v>
      </c>
      <c r="C36" s="423">
        <f t="shared" ref="C36:R37" si="5">SUM(C24,C26,C28)</f>
        <v>1.75</v>
      </c>
      <c r="D36" s="423">
        <f t="shared" si="5"/>
        <v>1.75</v>
      </c>
      <c r="E36" s="423">
        <f t="shared" si="5"/>
        <v>1.75</v>
      </c>
      <c r="F36" s="423">
        <f t="shared" si="5"/>
        <v>1.75</v>
      </c>
      <c r="G36" s="424">
        <f t="shared" si="5"/>
        <v>1.75</v>
      </c>
      <c r="H36" s="425">
        <f t="shared" si="5"/>
        <v>23872.02</v>
      </c>
      <c r="I36" s="423">
        <f t="shared" si="5"/>
        <v>200.2</v>
      </c>
      <c r="J36" s="423">
        <f t="shared" si="5"/>
        <v>0</v>
      </c>
      <c r="K36" s="423">
        <f t="shared" si="5"/>
        <v>0</v>
      </c>
      <c r="L36" s="402">
        <f t="shared" si="0"/>
        <v>24072.22</v>
      </c>
      <c r="M36" s="422">
        <f t="shared" si="5"/>
        <v>22402.02</v>
      </c>
      <c r="N36" s="423">
        <f t="shared" si="5"/>
        <v>200.2</v>
      </c>
      <c r="O36" s="423">
        <f t="shared" si="5"/>
        <v>0</v>
      </c>
      <c r="P36" s="423">
        <f t="shared" si="5"/>
        <v>0</v>
      </c>
      <c r="Q36" s="423">
        <f t="shared" si="5"/>
        <v>1470</v>
      </c>
      <c r="R36" s="423">
        <f t="shared" si="5"/>
        <v>0</v>
      </c>
      <c r="S36" s="402">
        <f t="shared" si="1"/>
        <v>24072.22</v>
      </c>
    </row>
    <row r="37" spans="1:19" ht="15.75" thickBot="1">
      <c r="A37" s="427" t="s">
        <v>467</v>
      </c>
      <c r="B37" s="428">
        <f>SUM(B25,B27,B29)</f>
        <v>1.75</v>
      </c>
      <c r="C37" s="429">
        <f t="shared" si="5"/>
        <v>1.75</v>
      </c>
      <c r="D37" s="429">
        <f t="shared" si="5"/>
        <v>1.75</v>
      </c>
      <c r="E37" s="429">
        <f t="shared" si="5"/>
        <v>1.75</v>
      </c>
      <c r="F37" s="429">
        <f t="shared" si="5"/>
        <v>0.73</v>
      </c>
      <c r="G37" s="430">
        <f t="shared" si="5"/>
        <v>1.1499999999999999</v>
      </c>
      <c r="H37" s="431">
        <f t="shared" si="5"/>
        <v>12072.02</v>
      </c>
      <c r="I37" s="429">
        <f t="shared" si="5"/>
        <v>200.2</v>
      </c>
      <c r="J37" s="429">
        <f t="shared" si="5"/>
        <v>0</v>
      </c>
      <c r="K37" s="429">
        <f t="shared" si="5"/>
        <v>0</v>
      </c>
      <c r="L37" s="415">
        <f t="shared" si="0"/>
        <v>12272.220000000001</v>
      </c>
      <c r="M37" s="428">
        <f t="shared" si="5"/>
        <v>10602.02</v>
      </c>
      <c r="N37" s="429">
        <f t="shared" si="5"/>
        <v>200.2</v>
      </c>
      <c r="O37" s="429">
        <f t="shared" si="5"/>
        <v>0</v>
      </c>
      <c r="P37" s="429">
        <f t="shared" si="5"/>
        <v>0</v>
      </c>
      <c r="Q37" s="429">
        <f t="shared" si="5"/>
        <v>1470</v>
      </c>
      <c r="R37" s="429">
        <f t="shared" si="5"/>
        <v>0</v>
      </c>
      <c r="S37" s="415">
        <f t="shared" si="1"/>
        <v>12272.220000000001</v>
      </c>
    </row>
    <row r="39" spans="1:19">
      <c r="A39" s="433" t="s">
        <v>476</v>
      </c>
      <c r="B39" s="433"/>
      <c r="C39" s="433"/>
      <c r="D39" s="333"/>
      <c r="E39" s="333"/>
      <c r="F39" s="333"/>
      <c r="G39" s="333"/>
      <c r="H39" s="333"/>
      <c r="I39" s="333"/>
      <c r="J39" s="333"/>
      <c r="K39" s="333"/>
      <c r="L39" s="324"/>
      <c r="M39" s="324"/>
      <c r="N39" s="324"/>
      <c r="O39" s="324"/>
      <c r="P39" s="324"/>
      <c r="Q39" s="324"/>
      <c r="R39" s="324"/>
      <c r="S39" s="324"/>
    </row>
    <row r="40" spans="1:19">
      <c r="A40" s="434" t="s">
        <v>229</v>
      </c>
      <c r="B40" s="434"/>
      <c r="C40" s="434"/>
      <c r="D40" s="324"/>
      <c r="E40" s="435"/>
      <c r="F40" s="435"/>
      <c r="G40" s="435"/>
      <c r="H40" s="435"/>
      <c r="I40" s="435"/>
      <c r="J40" s="434"/>
      <c r="K40" s="675" t="s">
        <v>230</v>
      </c>
      <c r="L40" s="675"/>
      <c r="M40" s="675"/>
      <c r="N40" s="675"/>
      <c r="O40" s="675"/>
      <c r="P40" s="675"/>
      <c r="Q40" s="324"/>
      <c r="R40" s="324"/>
      <c r="S40" s="324"/>
    </row>
    <row r="41" spans="1:19">
      <c r="A41" s="676"/>
      <c r="B41" s="676"/>
      <c r="C41" s="332"/>
      <c r="D41" s="324"/>
      <c r="E41" s="324"/>
      <c r="F41" s="677" t="s">
        <v>232</v>
      </c>
      <c r="G41" s="677"/>
      <c r="H41" s="677"/>
      <c r="I41" s="433"/>
      <c r="J41" s="433"/>
      <c r="K41" s="433"/>
      <c r="L41" s="433"/>
      <c r="M41" s="436" t="s">
        <v>233</v>
      </c>
      <c r="N41" s="436"/>
      <c r="O41" s="332"/>
      <c r="P41" s="324"/>
      <c r="Q41" s="324"/>
      <c r="R41" s="324"/>
      <c r="S41" s="324"/>
    </row>
    <row r="42" spans="1:19">
      <c r="A42" s="332"/>
      <c r="B42" s="332"/>
      <c r="C42" s="332"/>
      <c r="D42" s="324"/>
      <c r="E42" s="324"/>
      <c r="F42" s="324"/>
      <c r="G42" s="324"/>
      <c r="H42" s="332"/>
      <c r="I42" s="324"/>
      <c r="J42" s="324"/>
      <c r="K42" s="333"/>
      <c r="L42" s="333"/>
      <c r="M42" s="332"/>
      <c r="N42" s="332"/>
      <c r="O42" s="332"/>
      <c r="P42" s="324"/>
      <c r="Q42" s="324"/>
      <c r="R42" s="324"/>
      <c r="S42" s="324"/>
    </row>
    <row r="43" spans="1:19">
      <c r="A43" s="434" t="s">
        <v>286</v>
      </c>
      <c r="B43" s="434"/>
      <c r="C43" s="434"/>
      <c r="D43" s="324"/>
      <c r="E43" s="435"/>
      <c r="F43" s="435"/>
      <c r="G43" s="435"/>
      <c r="H43" s="435"/>
      <c r="I43" s="435"/>
      <c r="J43" s="434"/>
      <c r="K43" s="675" t="s">
        <v>235</v>
      </c>
      <c r="L43" s="675"/>
      <c r="M43" s="675"/>
      <c r="N43" s="675"/>
      <c r="O43" s="675"/>
      <c r="P43" s="675"/>
      <c r="Q43" s="324"/>
      <c r="R43" s="324"/>
      <c r="S43" s="324"/>
    </row>
    <row r="44" spans="1:19">
      <c r="A44" s="676"/>
      <c r="B44" s="676"/>
      <c r="C44" s="332"/>
      <c r="D44" s="324"/>
      <c r="E44" s="324"/>
      <c r="F44" s="677" t="s">
        <v>232</v>
      </c>
      <c r="G44" s="677"/>
      <c r="H44" s="677"/>
      <c r="I44" s="433"/>
      <c r="J44" s="433"/>
      <c r="K44" s="433"/>
      <c r="L44" s="433"/>
      <c r="M44" s="436" t="s">
        <v>233</v>
      </c>
      <c r="N44" s="436"/>
      <c r="O44" s="332"/>
      <c r="P44" s="324"/>
      <c r="Q44" s="324"/>
      <c r="R44" s="324"/>
      <c r="S44" s="324"/>
    </row>
    <row r="45" spans="1:19">
      <c r="A45" s="324"/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8" spans="1:19">
      <c r="F48" s="432" t="s">
        <v>477</v>
      </c>
    </row>
  </sheetData>
  <mergeCells count="37">
    <mergeCell ref="R12:S12"/>
    <mergeCell ref="O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3:P43"/>
    <mergeCell ref="A44:B44"/>
    <mergeCell ref="F44:H44"/>
    <mergeCell ref="Q17:Q18"/>
    <mergeCell ref="R17:R18"/>
    <mergeCell ref="K40:P40"/>
    <mergeCell ref="A41:B41"/>
    <mergeCell ref="F41:H41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scale="64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topLeftCell="A7" workbookViewId="0">
      <selection activeCell="K19" sqref="K19"/>
    </sheetView>
  </sheetViews>
  <sheetFormatPr defaultRowHeight="15"/>
  <cols>
    <col min="1" max="1" width="41" style="437" customWidth="1"/>
    <col min="2" max="5" width="11.28515625" style="437" customWidth="1"/>
  </cols>
  <sheetData>
    <row r="1" spans="1:5">
      <c r="D1" s="166" t="s">
        <v>244</v>
      </c>
      <c r="E1" s="166"/>
    </row>
    <row r="2" spans="1:5">
      <c r="D2" s="170" t="s">
        <v>493</v>
      </c>
      <c r="E2" s="166"/>
    </row>
    <row r="3" spans="1:5" ht="15.75">
      <c r="B3" s="438"/>
      <c r="D3" s="170" t="s">
        <v>246</v>
      </c>
      <c r="E3" s="166"/>
    </row>
    <row r="4" spans="1:5" ht="15.75">
      <c r="A4" s="438"/>
      <c r="B4" s="438"/>
      <c r="D4" s="170" t="s">
        <v>494</v>
      </c>
      <c r="E4" s="166"/>
    </row>
    <row r="5" spans="1:5" ht="15.75">
      <c r="A5" s="439" t="s">
        <v>249</v>
      </c>
      <c r="B5" s="438"/>
      <c r="D5" s="170" t="s">
        <v>495</v>
      </c>
      <c r="E5" s="166"/>
    </row>
    <row r="6" spans="1:5" ht="15.75">
      <c r="A6" s="440" t="s">
        <v>496</v>
      </c>
      <c r="B6" s="440"/>
      <c r="C6" s="441"/>
      <c r="D6" s="441"/>
      <c r="E6" s="442"/>
    </row>
    <row r="7" spans="1:5" ht="15.75">
      <c r="A7" s="440"/>
      <c r="B7" s="440"/>
      <c r="C7" s="441"/>
      <c r="D7" s="443" t="s">
        <v>486</v>
      </c>
      <c r="E7" s="442"/>
    </row>
    <row r="8" spans="1:5">
      <c r="A8" s="443"/>
      <c r="B8" s="443"/>
      <c r="C8" s="443"/>
      <c r="D8" s="443"/>
      <c r="E8" s="443"/>
    </row>
    <row r="9" spans="1:5">
      <c r="A9" s="711" t="s">
        <v>497</v>
      </c>
      <c r="B9" s="711"/>
      <c r="C9" s="711"/>
      <c r="D9" s="711"/>
      <c r="E9" s="711"/>
    </row>
    <row r="10" spans="1:5">
      <c r="A10" s="444"/>
      <c r="B10" s="444"/>
      <c r="C10" s="444"/>
      <c r="D10" s="444"/>
      <c r="E10" s="444"/>
    </row>
    <row r="11" spans="1:5">
      <c r="A11" s="712" t="s">
        <v>498</v>
      </c>
      <c r="B11" s="712"/>
      <c r="C11" s="712"/>
      <c r="D11" s="712"/>
      <c r="E11" s="443"/>
    </row>
    <row r="12" spans="1:5">
      <c r="A12" s="443"/>
      <c r="B12" s="443"/>
      <c r="C12" s="443"/>
      <c r="E12" s="443" t="s">
        <v>499</v>
      </c>
    </row>
    <row r="13" spans="1:5">
      <c r="A13" s="443"/>
      <c r="B13" s="443"/>
      <c r="C13" s="443"/>
      <c r="D13" s="443"/>
      <c r="E13" s="443"/>
    </row>
    <row r="14" spans="1:5" ht="33.75">
      <c r="A14" s="445" t="s">
        <v>487</v>
      </c>
      <c r="B14" s="446" t="s">
        <v>488</v>
      </c>
      <c r="C14" s="447" t="s">
        <v>489</v>
      </c>
      <c r="D14" s="448" t="s">
        <v>490</v>
      </c>
      <c r="E14" s="446" t="s">
        <v>491</v>
      </c>
    </row>
    <row r="15" spans="1:5">
      <c r="A15" s="449" t="s">
        <v>500</v>
      </c>
      <c r="B15" s="450"/>
      <c r="C15" s="451">
        <v>3801.65</v>
      </c>
      <c r="D15" s="450">
        <v>3801.65</v>
      </c>
      <c r="E15" s="452">
        <f>SUM(B15+C15-D15)</f>
        <v>0</v>
      </c>
    </row>
    <row r="16" spans="1:5" ht="27.75" customHeight="1">
      <c r="A16" s="453" t="s">
        <v>501</v>
      </c>
      <c r="B16" s="450"/>
      <c r="C16" s="451">
        <v>300</v>
      </c>
      <c r="D16" s="450">
        <v>300</v>
      </c>
      <c r="E16" s="452">
        <f t="shared" ref="E16:E20" si="0">SUM(B16+C16-D16)</f>
        <v>0</v>
      </c>
    </row>
    <row r="17" spans="1:5" ht="26.25">
      <c r="A17" s="453" t="s">
        <v>502</v>
      </c>
      <c r="B17" s="450">
        <v>813.7</v>
      </c>
      <c r="C17" s="451">
        <v>1113.82</v>
      </c>
      <c r="D17" s="450">
        <v>0</v>
      </c>
      <c r="E17" s="452">
        <f t="shared" si="0"/>
        <v>1927.52</v>
      </c>
    </row>
    <row r="18" spans="1:5">
      <c r="A18" s="454" t="s">
        <v>492</v>
      </c>
      <c r="B18" s="455">
        <v>909.33</v>
      </c>
      <c r="C18" s="455">
        <v>0</v>
      </c>
      <c r="D18" s="455">
        <v>623.4</v>
      </c>
      <c r="E18" s="452">
        <f t="shared" si="0"/>
        <v>285.93000000000006</v>
      </c>
    </row>
    <row r="19" spans="1:5">
      <c r="A19" s="454" t="s">
        <v>505</v>
      </c>
      <c r="B19" s="456"/>
      <c r="C19" s="455">
        <v>610.26</v>
      </c>
      <c r="D19" s="455">
        <v>610.26</v>
      </c>
      <c r="E19" s="452">
        <f t="shared" si="0"/>
        <v>0</v>
      </c>
    </row>
    <row r="20" spans="1:5" ht="25.5">
      <c r="A20" s="454" t="s">
        <v>504</v>
      </c>
      <c r="B20" s="456"/>
      <c r="C20" s="455">
        <v>315.88</v>
      </c>
      <c r="D20" s="455">
        <v>315.88</v>
      </c>
      <c r="E20" s="452">
        <f t="shared" si="0"/>
        <v>0</v>
      </c>
    </row>
    <row r="21" spans="1:5">
      <c r="A21" s="474"/>
      <c r="B21" s="456"/>
      <c r="C21" s="455"/>
      <c r="D21" s="455"/>
      <c r="E21" s="452"/>
    </row>
    <row r="22" spans="1:5">
      <c r="A22" s="454"/>
      <c r="B22" s="455"/>
      <c r="C22" s="455"/>
      <c r="D22" s="455"/>
      <c r="E22" s="452"/>
    </row>
    <row r="23" spans="1:5" ht="15.75">
      <c r="A23" s="457" t="s">
        <v>282</v>
      </c>
      <c r="B23" s="458">
        <f>SUM(B15:B22)</f>
        <v>1723.0300000000002</v>
      </c>
      <c r="C23" s="458">
        <f>SUM(C15:C22)</f>
        <v>6141.61</v>
      </c>
      <c r="D23" s="458">
        <f>SUM(D15:D22)</f>
        <v>5651.19</v>
      </c>
      <c r="E23" s="458">
        <f>SUM(E15:E22)</f>
        <v>2213.4499999999998</v>
      </c>
    </row>
    <row r="24" spans="1:5">
      <c r="A24" s="459"/>
      <c r="B24" s="459"/>
      <c r="C24" s="459"/>
      <c r="D24" s="442"/>
      <c r="E24" s="460"/>
    </row>
    <row r="25" spans="1:5">
      <c r="A25" s="461"/>
      <c r="B25" s="461"/>
      <c r="C25" s="461"/>
      <c r="D25" s="461"/>
      <c r="E25" s="461"/>
    </row>
    <row r="26" spans="1:5">
      <c r="A26" s="462" t="s">
        <v>229</v>
      </c>
      <c r="B26" s="463"/>
      <c r="C26" s="464"/>
      <c r="D26" s="713" t="s">
        <v>230</v>
      </c>
      <c r="E26" s="713"/>
    </row>
    <row r="27" spans="1:5">
      <c r="A27" s="461"/>
      <c r="B27" s="465" t="s">
        <v>232</v>
      </c>
      <c r="C27" s="461"/>
      <c r="D27" s="710" t="s">
        <v>503</v>
      </c>
      <c r="E27" s="710"/>
    </row>
    <row r="28" spans="1:5">
      <c r="A28" s="462" t="s">
        <v>286</v>
      </c>
      <c r="B28" s="466"/>
      <c r="C28" s="464"/>
      <c r="D28" s="713" t="s">
        <v>235</v>
      </c>
      <c r="E28" s="713"/>
    </row>
    <row r="29" spans="1:5">
      <c r="A29" s="461"/>
      <c r="B29" s="465" t="s">
        <v>232</v>
      </c>
      <c r="C29" s="461"/>
      <c r="D29" s="710" t="s">
        <v>503</v>
      </c>
      <c r="E29" s="710"/>
    </row>
    <row r="30" spans="1:5">
      <c r="A30" s="467"/>
      <c r="B30" s="467"/>
      <c r="C30" s="467"/>
      <c r="D30" s="468"/>
      <c r="E30" s="468"/>
    </row>
    <row r="31" spans="1:5">
      <c r="A31" s="469"/>
      <c r="B31" s="469"/>
      <c r="C31" s="469"/>
      <c r="D31" s="469"/>
      <c r="E31" s="469"/>
    </row>
    <row r="32" spans="1:5">
      <c r="A32" s="469"/>
      <c r="B32" s="469"/>
      <c r="C32" s="469"/>
      <c r="D32" s="469"/>
      <c r="E32" s="469"/>
    </row>
    <row r="33" spans="1:5">
      <c r="A33" s="469"/>
      <c r="B33" s="469"/>
      <c r="C33" s="469"/>
      <c r="D33" s="469"/>
      <c r="E33" s="469"/>
    </row>
    <row r="34" spans="1:5">
      <c r="A34" s="469"/>
      <c r="B34" s="469"/>
      <c r="C34" s="469"/>
      <c r="D34" s="469"/>
      <c r="E34" s="469"/>
    </row>
    <row r="35" spans="1:5">
      <c r="A35" s="469"/>
      <c r="B35" s="469"/>
      <c r="C35" s="469"/>
      <c r="D35" s="469"/>
      <c r="E35" s="469"/>
    </row>
    <row r="36" spans="1:5">
      <c r="A36" s="469"/>
      <c r="B36" s="469"/>
      <c r="C36" s="469"/>
      <c r="D36" s="469"/>
      <c r="E36" s="469"/>
    </row>
    <row r="37" spans="1:5">
      <c r="A37" s="469"/>
      <c r="B37" s="469"/>
      <c r="C37" s="469"/>
      <c r="D37" s="469"/>
      <c r="E37" s="469"/>
    </row>
    <row r="38" spans="1:5">
      <c r="A38" s="469"/>
      <c r="B38" s="469"/>
      <c r="C38" s="469"/>
      <c r="D38" s="469"/>
      <c r="E38" s="469"/>
    </row>
    <row r="39" spans="1:5">
      <c r="A39" s="469"/>
      <c r="B39" s="469"/>
      <c r="C39" s="469"/>
      <c r="D39" s="469"/>
      <c r="E39" s="469"/>
    </row>
    <row r="40" spans="1:5">
      <c r="A40" s="469"/>
      <c r="B40" s="469"/>
      <c r="C40" s="469"/>
      <c r="D40" s="469"/>
      <c r="E40" s="469"/>
    </row>
    <row r="41" spans="1:5">
      <c r="A41" s="469"/>
      <c r="B41" s="469"/>
      <c r="C41" s="469"/>
      <c r="D41" s="469"/>
      <c r="E41" s="469"/>
    </row>
    <row r="42" spans="1:5">
      <c r="A42" s="470"/>
      <c r="B42" s="470"/>
      <c r="C42" s="470"/>
      <c r="D42" s="470"/>
      <c r="E42" s="470"/>
    </row>
    <row r="43" spans="1:5">
      <c r="A43" s="469"/>
      <c r="B43" s="469"/>
      <c r="C43" s="469"/>
      <c r="D43" s="469"/>
      <c r="E43" s="469"/>
    </row>
    <row r="44" spans="1:5">
      <c r="A44" s="469"/>
      <c r="B44" s="469"/>
      <c r="C44" s="469"/>
      <c r="D44" s="469"/>
      <c r="E44" s="469"/>
    </row>
    <row r="45" spans="1:5">
      <c r="A45" s="469"/>
      <c r="B45" s="469"/>
      <c r="C45" s="469"/>
      <c r="D45" s="469"/>
      <c r="E45" s="469"/>
    </row>
    <row r="46" spans="1:5">
      <c r="A46" s="469"/>
      <c r="B46" s="469"/>
      <c r="C46" s="469"/>
      <c r="D46" s="469"/>
      <c r="E46" s="469"/>
    </row>
    <row r="47" spans="1:5">
      <c r="A47" s="469"/>
      <c r="B47" s="469"/>
      <c r="C47" s="469"/>
      <c r="D47" s="469"/>
      <c r="E47" s="469"/>
    </row>
    <row r="48" spans="1:5">
      <c r="A48" s="470"/>
      <c r="B48" s="470"/>
      <c r="C48" s="470"/>
      <c r="D48" s="470"/>
      <c r="E48" s="470"/>
    </row>
    <row r="49" spans="1:5">
      <c r="A49" s="469"/>
      <c r="B49" s="469"/>
      <c r="C49" s="469"/>
      <c r="D49" s="469"/>
      <c r="E49" s="469"/>
    </row>
    <row r="50" spans="1:5">
      <c r="A50" s="469"/>
      <c r="B50" s="469"/>
      <c r="C50" s="469"/>
      <c r="D50" s="469"/>
      <c r="E50" s="469"/>
    </row>
    <row r="51" spans="1:5">
      <c r="A51" s="467"/>
      <c r="B51" s="467"/>
      <c r="C51" s="467"/>
      <c r="D51" s="468"/>
      <c r="E51" s="468"/>
    </row>
    <row r="52" spans="1:5">
      <c r="A52" s="469"/>
      <c r="B52" s="469"/>
      <c r="C52" s="469"/>
      <c r="D52" s="469"/>
      <c r="E52" s="469"/>
    </row>
    <row r="53" spans="1:5">
      <c r="A53" s="469"/>
      <c r="B53" s="469"/>
      <c r="C53" s="469"/>
      <c r="D53" s="469"/>
      <c r="E53" s="469"/>
    </row>
    <row r="54" spans="1:5">
      <c r="A54" s="470"/>
      <c r="B54" s="470"/>
      <c r="C54" s="470"/>
      <c r="D54" s="470"/>
      <c r="E54" s="470"/>
    </row>
    <row r="55" spans="1:5">
      <c r="A55" s="470"/>
      <c r="B55" s="470"/>
      <c r="C55" s="470"/>
      <c r="D55" s="470"/>
      <c r="E55" s="470"/>
    </row>
    <row r="56" spans="1:5">
      <c r="A56" s="469"/>
      <c r="B56" s="469"/>
      <c r="C56" s="469"/>
      <c r="D56" s="469"/>
      <c r="E56" s="469"/>
    </row>
    <row r="57" spans="1:5">
      <c r="A57" s="470"/>
      <c r="B57" s="470"/>
      <c r="C57" s="470"/>
      <c r="D57" s="470"/>
      <c r="E57" s="470"/>
    </row>
    <row r="58" spans="1:5">
      <c r="A58" s="469"/>
      <c r="B58" s="469"/>
      <c r="C58" s="469"/>
      <c r="D58" s="469"/>
      <c r="E58" s="469"/>
    </row>
    <row r="59" spans="1:5">
      <c r="A59" s="469"/>
      <c r="B59" s="469"/>
      <c r="C59" s="469"/>
      <c r="D59" s="469"/>
      <c r="E59" s="469"/>
    </row>
    <row r="60" spans="1:5">
      <c r="A60" s="469"/>
      <c r="B60" s="469"/>
      <c r="C60" s="469"/>
      <c r="D60" s="469"/>
      <c r="E60" s="469"/>
    </row>
    <row r="61" spans="1:5">
      <c r="A61" s="469"/>
      <c r="B61" s="469"/>
      <c r="C61" s="469"/>
      <c r="D61" s="469"/>
      <c r="E61" s="469"/>
    </row>
    <row r="62" spans="1:5">
      <c r="A62" s="469"/>
      <c r="B62" s="469"/>
      <c r="C62" s="469"/>
      <c r="D62" s="469"/>
      <c r="E62" s="469"/>
    </row>
    <row r="63" spans="1:5">
      <c r="A63" s="469"/>
      <c r="B63" s="469"/>
      <c r="C63" s="469"/>
      <c r="D63" s="469"/>
      <c r="E63" s="469"/>
    </row>
    <row r="64" spans="1:5">
      <c r="A64" s="469"/>
      <c r="B64" s="469"/>
      <c r="C64" s="469"/>
      <c r="D64" s="469"/>
      <c r="E64" s="469"/>
    </row>
    <row r="65" spans="1:5">
      <c r="A65" s="469"/>
      <c r="B65" s="469"/>
      <c r="C65" s="469"/>
      <c r="D65" s="469"/>
      <c r="E65" s="469"/>
    </row>
    <row r="66" spans="1:5">
      <c r="A66" s="469"/>
      <c r="B66" s="469"/>
      <c r="C66" s="469"/>
      <c r="D66" s="469"/>
      <c r="E66" s="469"/>
    </row>
    <row r="67" spans="1:5">
      <c r="A67" s="467"/>
      <c r="B67" s="467"/>
      <c r="C67" s="467"/>
      <c r="D67" s="468"/>
      <c r="E67" s="468"/>
    </row>
    <row r="68" spans="1:5">
      <c r="A68" s="469"/>
      <c r="B68" s="469"/>
      <c r="C68" s="469"/>
      <c r="D68" s="469"/>
      <c r="E68" s="469"/>
    </row>
    <row r="69" spans="1:5">
      <c r="A69" s="469"/>
      <c r="B69" s="469"/>
      <c r="C69" s="469"/>
      <c r="D69" s="469"/>
      <c r="E69" s="469"/>
    </row>
    <row r="70" spans="1:5">
      <c r="A70" s="469"/>
      <c r="B70" s="469"/>
      <c r="C70" s="469"/>
      <c r="D70" s="469"/>
      <c r="E70" s="469"/>
    </row>
    <row r="71" spans="1:5">
      <c r="A71" s="469"/>
      <c r="B71" s="469"/>
      <c r="C71" s="469"/>
      <c r="D71" s="469"/>
      <c r="E71" s="469"/>
    </row>
    <row r="72" spans="1:5">
      <c r="A72" s="469"/>
      <c r="B72" s="469"/>
      <c r="C72" s="469"/>
      <c r="D72" s="469"/>
      <c r="E72" s="469"/>
    </row>
    <row r="73" spans="1:5">
      <c r="A73" s="469"/>
      <c r="B73" s="469"/>
      <c r="C73" s="469"/>
      <c r="D73" s="469"/>
      <c r="E73" s="469"/>
    </row>
    <row r="74" spans="1:5">
      <c r="A74" s="469"/>
      <c r="B74" s="469"/>
      <c r="C74" s="469"/>
      <c r="D74" s="469"/>
      <c r="E74" s="469"/>
    </row>
    <row r="75" spans="1:5">
      <c r="A75" s="469"/>
      <c r="B75" s="469"/>
      <c r="C75" s="469"/>
      <c r="D75" s="469"/>
      <c r="E75" s="469"/>
    </row>
    <row r="76" spans="1:5">
      <c r="A76" s="467"/>
      <c r="B76" s="467"/>
      <c r="C76" s="467"/>
      <c r="D76" s="468"/>
      <c r="E76" s="468"/>
    </row>
    <row r="77" spans="1:5">
      <c r="A77" s="469"/>
      <c r="B77" s="469"/>
      <c r="C77" s="469"/>
      <c r="D77" s="469"/>
      <c r="E77" s="469"/>
    </row>
    <row r="78" spans="1:5">
      <c r="A78" s="469"/>
      <c r="B78" s="469"/>
      <c r="C78" s="469"/>
      <c r="D78" s="469"/>
      <c r="E78" s="469"/>
    </row>
    <row r="79" spans="1:5">
      <c r="A79" s="469"/>
      <c r="B79" s="469"/>
      <c r="C79" s="469"/>
      <c r="D79" s="469"/>
      <c r="E79" s="469"/>
    </row>
    <row r="80" spans="1:5">
      <c r="A80" s="469"/>
      <c r="B80" s="469"/>
      <c r="C80" s="469"/>
      <c r="D80" s="469"/>
      <c r="E80" s="469"/>
    </row>
    <row r="81" spans="1:5">
      <c r="A81" s="469"/>
      <c r="B81" s="469"/>
      <c r="C81" s="469"/>
      <c r="D81" s="469"/>
      <c r="E81" s="469"/>
    </row>
    <row r="82" spans="1:5">
      <c r="A82" s="469"/>
      <c r="B82" s="469"/>
      <c r="C82" s="469"/>
      <c r="D82" s="469"/>
      <c r="E82" s="469"/>
    </row>
    <row r="83" spans="1:5">
      <c r="A83" s="469"/>
      <c r="B83" s="469"/>
      <c r="C83" s="469"/>
      <c r="D83" s="469"/>
      <c r="E83" s="469"/>
    </row>
    <row r="84" spans="1:5">
      <c r="A84" s="469"/>
      <c r="B84" s="469"/>
      <c r="C84" s="469"/>
      <c r="D84" s="469"/>
      <c r="E84" s="469"/>
    </row>
    <row r="85" spans="1:5">
      <c r="A85" s="469"/>
      <c r="B85" s="469"/>
      <c r="C85" s="469"/>
      <c r="D85" s="469"/>
      <c r="E85" s="469"/>
    </row>
    <row r="86" spans="1:5">
      <c r="A86" s="459"/>
      <c r="B86" s="459"/>
      <c r="C86" s="459"/>
      <c r="D86" s="469"/>
      <c r="E86" s="469"/>
    </row>
    <row r="87" spans="1:5">
      <c r="A87" s="469"/>
      <c r="B87" s="469"/>
      <c r="C87" s="469"/>
      <c r="D87" s="469"/>
      <c r="E87" s="469"/>
    </row>
    <row r="88" spans="1:5">
      <c r="A88" s="469"/>
      <c r="B88" s="469"/>
      <c r="C88" s="469"/>
      <c r="D88" s="469"/>
      <c r="E88" s="469"/>
    </row>
    <row r="89" spans="1:5">
      <c r="A89" s="469"/>
      <c r="B89" s="469"/>
      <c r="C89" s="469"/>
      <c r="D89" s="469"/>
      <c r="E89" s="469"/>
    </row>
    <row r="90" spans="1:5">
      <c r="A90" s="469"/>
      <c r="B90" s="469"/>
      <c r="C90" s="469"/>
      <c r="D90" s="469"/>
      <c r="E90" s="469"/>
    </row>
    <row r="91" spans="1:5">
      <c r="A91" s="469"/>
      <c r="B91" s="469"/>
      <c r="C91" s="469"/>
      <c r="D91" s="469"/>
      <c r="E91" s="469"/>
    </row>
    <row r="92" spans="1:5">
      <c r="A92" s="469"/>
      <c r="B92" s="469"/>
      <c r="C92" s="469"/>
      <c r="D92" s="469"/>
      <c r="E92" s="469"/>
    </row>
    <row r="93" spans="1:5">
      <c r="A93" s="467"/>
      <c r="B93" s="467"/>
      <c r="C93" s="467"/>
      <c r="D93" s="468"/>
      <c r="E93" s="468"/>
    </row>
    <row r="94" spans="1:5">
      <c r="A94" s="470"/>
      <c r="B94" s="470"/>
      <c r="C94" s="470"/>
      <c r="D94" s="470"/>
      <c r="E94" s="470"/>
    </row>
    <row r="95" spans="1:5">
      <c r="A95" s="469"/>
      <c r="B95" s="469"/>
      <c r="C95" s="469"/>
      <c r="D95" s="469"/>
      <c r="E95" s="469"/>
    </row>
    <row r="96" spans="1:5">
      <c r="A96" s="469"/>
      <c r="B96" s="469"/>
      <c r="C96" s="469"/>
      <c r="D96" s="469"/>
      <c r="E96" s="469"/>
    </row>
    <row r="97" spans="1:5">
      <c r="A97" s="470"/>
      <c r="B97" s="470"/>
      <c r="C97" s="470"/>
      <c r="D97" s="470"/>
      <c r="E97" s="470"/>
    </row>
    <row r="98" spans="1:5">
      <c r="A98" s="469"/>
      <c r="B98" s="469"/>
      <c r="C98" s="469"/>
      <c r="D98" s="469"/>
      <c r="E98" s="469"/>
    </row>
    <row r="99" spans="1:5">
      <c r="A99" s="469"/>
      <c r="B99" s="469"/>
      <c r="C99" s="469"/>
      <c r="D99" s="469"/>
      <c r="E99" s="469"/>
    </row>
    <row r="100" spans="1:5">
      <c r="A100" s="469"/>
      <c r="B100" s="469"/>
      <c r="C100" s="469"/>
      <c r="D100" s="469"/>
      <c r="E100" s="469"/>
    </row>
    <row r="101" spans="1:5">
      <c r="A101" s="470"/>
      <c r="B101" s="470"/>
      <c r="C101" s="470"/>
      <c r="D101" s="470"/>
      <c r="E101" s="470"/>
    </row>
    <row r="102" spans="1:5">
      <c r="A102" s="470"/>
      <c r="B102" s="470"/>
      <c r="C102" s="470"/>
      <c r="D102" s="470"/>
      <c r="E102" s="470"/>
    </row>
    <row r="103" spans="1:5">
      <c r="A103" s="467"/>
      <c r="B103" s="467"/>
      <c r="C103" s="467"/>
      <c r="D103" s="468"/>
      <c r="E103" s="468"/>
    </row>
    <row r="104" spans="1:5">
      <c r="A104" s="469"/>
      <c r="B104" s="469"/>
      <c r="C104" s="469"/>
      <c r="D104" s="469"/>
      <c r="E104" s="469"/>
    </row>
    <row r="105" spans="1:5">
      <c r="A105" s="469"/>
      <c r="B105" s="469"/>
      <c r="C105" s="469"/>
      <c r="D105" s="469"/>
      <c r="E105" s="469"/>
    </row>
    <row r="106" spans="1:5">
      <c r="A106" s="467"/>
      <c r="B106" s="467"/>
      <c r="C106" s="468"/>
      <c r="D106" s="468"/>
      <c r="E106" s="468"/>
    </row>
    <row r="107" spans="1:5">
      <c r="A107" s="459"/>
      <c r="B107" s="459"/>
      <c r="C107" s="459"/>
      <c r="D107" s="468"/>
      <c r="E107" s="468"/>
    </row>
    <row r="108" spans="1:5">
      <c r="A108" s="469"/>
      <c r="B108" s="469"/>
      <c r="C108" s="469"/>
      <c r="D108" s="469"/>
      <c r="E108" s="469"/>
    </row>
    <row r="109" spans="1:5">
      <c r="A109" s="469"/>
      <c r="B109" s="469"/>
      <c r="C109" s="469"/>
      <c r="D109" s="469"/>
      <c r="E109" s="469"/>
    </row>
    <row r="110" spans="1:5">
      <c r="A110" s="469"/>
      <c r="B110" s="469"/>
      <c r="C110" s="469"/>
      <c r="D110" s="469"/>
      <c r="E110" s="469"/>
    </row>
    <row r="111" spans="1:5">
      <c r="A111" s="469"/>
      <c r="B111" s="469"/>
      <c r="C111" s="469"/>
      <c r="D111" s="469"/>
      <c r="E111" s="469"/>
    </row>
    <row r="112" spans="1:5">
      <c r="A112" s="469"/>
      <c r="B112" s="469"/>
      <c r="C112" s="469"/>
      <c r="D112" s="469"/>
      <c r="E112" s="469"/>
    </row>
    <row r="113" spans="1:5">
      <c r="A113" s="469"/>
      <c r="B113" s="469"/>
      <c r="C113" s="469"/>
      <c r="D113" s="469"/>
      <c r="E113" s="469"/>
    </row>
    <row r="114" spans="1:5">
      <c r="A114" s="469"/>
      <c r="B114" s="469"/>
      <c r="C114" s="469"/>
      <c r="D114" s="469"/>
      <c r="E114" s="469"/>
    </row>
    <row r="115" spans="1:5">
      <c r="A115" s="469"/>
      <c r="B115" s="469"/>
      <c r="C115" s="469"/>
      <c r="D115" s="469"/>
      <c r="E115" s="469"/>
    </row>
    <row r="116" spans="1:5">
      <c r="A116" s="469"/>
      <c r="B116" s="469"/>
      <c r="C116" s="469"/>
      <c r="D116" s="469"/>
      <c r="E116" s="469"/>
    </row>
    <row r="117" spans="1:5">
      <c r="A117" s="469"/>
      <c r="B117" s="469"/>
      <c r="C117" s="469"/>
      <c r="D117" s="469"/>
      <c r="E117" s="469"/>
    </row>
    <row r="118" spans="1:5">
      <c r="A118" s="469"/>
      <c r="B118" s="469"/>
      <c r="C118" s="469"/>
      <c r="D118" s="469"/>
      <c r="E118" s="469"/>
    </row>
    <row r="119" spans="1:5">
      <c r="A119" s="469"/>
      <c r="B119" s="469"/>
      <c r="C119" s="469"/>
      <c r="D119" s="469"/>
      <c r="E119" s="469"/>
    </row>
    <row r="120" spans="1:5">
      <c r="A120" s="469"/>
      <c r="B120" s="469"/>
      <c r="C120" s="469"/>
      <c r="D120" s="469"/>
      <c r="E120" s="469"/>
    </row>
    <row r="121" spans="1:5">
      <c r="A121" s="469"/>
      <c r="B121" s="469"/>
      <c r="C121" s="469"/>
      <c r="D121" s="469"/>
      <c r="E121" s="469"/>
    </row>
    <row r="122" spans="1:5">
      <c r="A122" s="469"/>
      <c r="B122" s="469"/>
      <c r="C122" s="469"/>
      <c r="D122" s="469"/>
      <c r="E122" s="469"/>
    </row>
    <row r="123" spans="1:5">
      <c r="A123" s="469"/>
      <c r="B123" s="469"/>
      <c r="C123" s="469"/>
      <c r="D123" s="469"/>
      <c r="E123" s="469"/>
    </row>
    <row r="124" spans="1:5">
      <c r="A124" s="471"/>
      <c r="B124" s="471"/>
      <c r="C124" s="471"/>
      <c r="D124" s="471"/>
      <c r="E124" s="471"/>
    </row>
    <row r="125" spans="1:5">
      <c r="A125" s="470"/>
      <c r="B125" s="470"/>
      <c r="C125" s="470"/>
      <c r="D125" s="470"/>
      <c r="E125" s="470"/>
    </row>
    <row r="126" spans="1:5">
      <c r="A126" s="470"/>
      <c r="B126" s="470"/>
      <c r="C126" s="470"/>
      <c r="D126" s="470"/>
      <c r="E126" s="470"/>
    </row>
    <row r="127" spans="1:5">
      <c r="A127" s="469"/>
      <c r="B127" s="469"/>
      <c r="C127" s="469"/>
      <c r="D127" s="469"/>
      <c r="E127" s="469"/>
    </row>
    <row r="128" spans="1:5">
      <c r="A128" s="470"/>
      <c r="B128" s="470"/>
      <c r="C128" s="470"/>
      <c r="D128" s="470"/>
      <c r="E128" s="470"/>
    </row>
    <row r="129" spans="1:5">
      <c r="A129" s="469"/>
      <c r="B129" s="469"/>
      <c r="C129" s="469"/>
      <c r="D129" s="469"/>
      <c r="E129" s="469"/>
    </row>
    <row r="130" spans="1:5">
      <c r="A130" s="470"/>
      <c r="B130" s="470"/>
      <c r="C130" s="470"/>
      <c r="D130" s="470"/>
      <c r="E130" s="470"/>
    </row>
    <row r="131" spans="1:5">
      <c r="A131" s="469"/>
      <c r="B131" s="469"/>
      <c r="C131" s="469"/>
      <c r="D131" s="469"/>
      <c r="E131" s="469"/>
    </row>
    <row r="132" spans="1:5">
      <c r="A132" s="469"/>
      <c r="B132" s="469"/>
      <c r="C132" s="469"/>
      <c r="D132" s="469"/>
      <c r="E132" s="469"/>
    </row>
    <row r="133" spans="1:5">
      <c r="A133" s="469"/>
      <c r="B133" s="469"/>
      <c r="C133" s="469"/>
      <c r="D133" s="469"/>
      <c r="E133" s="469"/>
    </row>
    <row r="134" spans="1:5">
      <c r="A134" s="469"/>
      <c r="B134" s="469"/>
      <c r="C134" s="469"/>
      <c r="D134" s="469"/>
      <c r="E134" s="469"/>
    </row>
    <row r="135" spans="1:5">
      <c r="A135" s="469"/>
      <c r="B135" s="469"/>
      <c r="C135" s="469"/>
      <c r="D135" s="469"/>
      <c r="E135" s="469"/>
    </row>
    <row r="136" spans="1:5">
      <c r="A136" s="469"/>
      <c r="B136" s="469"/>
      <c r="C136" s="469"/>
      <c r="D136" s="469"/>
      <c r="E136" s="469"/>
    </row>
    <row r="137" spans="1:5">
      <c r="A137" s="472"/>
      <c r="B137" s="472"/>
      <c r="C137" s="472"/>
      <c r="D137" s="472"/>
      <c r="E137" s="472"/>
    </row>
    <row r="138" spans="1:5">
      <c r="A138" s="472"/>
      <c r="B138" s="472"/>
      <c r="C138" s="472"/>
      <c r="D138" s="472"/>
      <c r="E138" s="472"/>
    </row>
    <row r="139" spans="1:5">
      <c r="A139" s="459"/>
      <c r="B139" s="459"/>
      <c r="C139" s="459"/>
      <c r="D139" s="468"/>
      <c r="E139" s="468"/>
    </row>
    <row r="140" spans="1:5">
      <c r="A140" s="469"/>
      <c r="B140" s="469"/>
      <c r="C140" s="469"/>
      <c r="D140" s="469"/>
      <c r="E140" s="469"/>
    </row>
    <row r="141" spans="1:5">
      <c r="A141" s="469"/>
      <c r="B141" s="469"/>
      <c r="C141" s="469"/>
      <c r="D141" s="469"/>
      <c r="E141" s="469"/>
    </row>
    <row r="142" spans="1:5">
      <c r="A142" s="469"/>
      <c r="B142" s="469"/>
      <c r="C142" s="469"/>
      <c r="D142" s="469"/>
      <c r="E142" s="469"/>
    </row>
    <row r="143" spans="1:5">
      <c r="A143" s="469"/>
      <c r="B143" s="469"/>
      <c r="C143" s="469"/>
      <c r="D143" s="469"/>
      <c r="E143" s="469"/>
    </row>
    <row r="144" spans="1:5">
      <c r="A144" s="469"/>
      <c r="B144" s="469"/>
      <c r="C144" s="469"/>
      <c r="D144" s="469"/>
      <c r="E144" s="469"/>
    </row>
    <row r="145" spans="1:5">
      <c r="A145" s="469"/>
      <c r="B145" s="469"/>
      <c r="C145" s="469"/>
      <c r="D145" s="469"/>
      <c r="E145" s="469"/>
    </row>
    <row r="146" spans="1:5">
      <c r="A146" s="469"/>
      <c r="B146" s="469"/>
      <c r="C146" s="469"/>
      <c r="D146" s="469"/>
      <c r="E146" s="469"/>
    </row>
    <row r="147" spans="1:5">
      <c r="A147" s="469"/>
      <c r="B147" s="469"/>
      <c r="C147" s="469"/>
      <c r="D147" s="469"/>
      <c r="E147" s="469"/>
    </row>
    <row r="148" spans="1:5">
      <c r="A148" s="459"/>
      <c r="B148" s="459"/>
      <c r="C148" s="459"/>
      <c r="D148" s="468"/>
      <c r="E148" s="468"/>
    </row>
    <row r="149" spans="1:5">
      <c r="A149" s="469"/>
      <c r="B149" s="469"/>
      <c r="C149" s="469"/>
      <c r="D149" s="469"/>
      <c r="E149" s="469"/>
    </row>
    <row r="150" spans="1:5">
      <c r="A150" s="469"/>
      <c r="B150" s="469"/>
      <c r="C150" s="469"/>
      <c r="D150" s="469"/>
      <c r="E150" s="469"/>
    </row>
    <row r="151" spans="1:5">
      <c r="A151" s="469"/>
      <c r="B151" s="469"/>
      <c r="C151" s="469"/>
      <c r="D151" s="469"/>
      <c r="E151" s="469"/>
    </row>
    <row r="152" spans="1:5">
      <c r="A152" s="469"/>
      <c r="B152" s="469"/>
      <c r="C152" s="469"/>
      <c r="D152" s="469"/>
      <c r="E152" s="469"/>
    </row>
    <row r="153" spans="1:5">
      <c r="A153" s="469"/>
      <c r="B153" s="469"/>
      <c r="C153" s="469"/>
      <c r="D153" s="469"/>
      <c r="E153" s="469"/>
    </row>
    <row r="154" spans="1:5">
      <c r="A154" s="469"/>
      <c r="B154" s="469"/>
      <c r="C154" s="469"/>
      <c r="D154" s="469"/>
      <c r="E154" s="469"/>
    </row>
    <row r="155" spans="1:5">
      <c r="A155" s="469"/>
      <c r="B155" s="469"/>
      <c r="C155" s="469"/>
      <c r="D155" s="469"/>
      <c r="E155" s="469"/>
    </row>
    <row r="156" spans="1:5">
      <c r="A156" s="469"/>
      <c r="B156" s="469"/>
      <c r="C156" s="469"/>
      <c r="D156" s="469"/>
      <c r="E156" s="469"/>
    </row>
    <row r="157" spans="1:5">
      <c r="A157" s="469"/>
      <c r="B157" s="469"/>
      <c r="C157" s="469"/>
      <c r="D157" s="469"/>
      <c r="E157" s="469"/>
    </row>
    <row r="158" spans="1:5">
      <c r="A158" s="469"/>
      <c r="B158" s="469"/>
      <c r="C158" s="469"/>
      <c r="D158" s="469"/>
      <c r="E158" s="469"/>
    </row>
    <row r="159" spans="1:5">
      <c r="A159" s="472"/>
      <c r="B159" s="472"/>
      <c r="C159" s="472"/>
      <c r="D159" s="472"/>
      <c r="E159" s="472"/>
    </row>
    <row r="160" spans="1:5">
      <c r="A160" s="473"/>
      <c r="B160" s="473"/>
      <c r="C160" s="473"/>
      <c r="D160" s="473"/>
      <c r="E160" s="473"/>
    </row>
    <row r="161" spans="1:5">
      <c r="A161" s="473"/>
      <c r="B161" s="473"/>
      <c r="C161" s="473"/>
      <c r="D161" s="473"/>
      <c r="E161" s="473"/>
    </row>
    <row r="162" spans="1:5">
      <c r="A162" s="473"/>
      <c r="B162" s="473"/>
      <c r="C162" s="473"/>
      <c r="D162" s="473"/>
      <c r="E162" s="473"/>
    </row>
    <row r="163" spans="1:5">
      <c r="A163" s="473"/>
      <c r="B163" s="473"/>
      <c r="C163" s="473"/>
      <c r="D163" s="473"/>
      <c r="E163" s="473"/>
    </row>
    <row r="164" spans="1:5">
      <c r="A164" s="473"/>
      <c r="B164" s="473"/>
      <c r="C164" s="473"/>
      <c r="D164" s="473"/>
      <c r="E164" s="473"/>
    </row>
  </sheetData>
  <mergeCells count="6">
    <mergeCell ref="D29:E29"/>
    <mergeCell ref="A9:E9"/>
    <mergeCell ref="A11:D11"/>
    <mergeCell ref="D26:E26"/>
    <mergeCell ref="D27:E27"/>
    <mergeCell ref="D28:E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5"/>
  <sheetViews>
    <sheetView topLeftCell="A10" workbookViewId="0">
      <selection activeCell="N19" sqref="N19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6" t="s">
        <v>0</v>
      </c>
      <c r="K1" s="6"/>
      <c r="L1" s="6"/>
    </row>
    <row r="2" spans="1:12">
      <c r="H2" s="148"/>
      <c r="I2"/>
      <c r="J2" s="6" t="s">
        <v>1</v>
      </c>
      <c r="K2" s="6"/>
      <c r="L2" s="6"/>
    </row>
    <row r="3" spans="1:12">
      <c r="H3" s="7"/>
      <c r="I3" s="148"/>
      <c r="J3" s="6" t="s">
        <v>2</v>
      </c>
      <c r="K3" s="6"/>
      <c r="L3" s="6"/>
    </row>
    <row r="4" spans="1:12">
      <c r="G4" s="149" t="s">
        <v>3</v>
      </c>
      <c r="H4" s="148"/>
      <c r="I4"/>
      <c r="J4" s="6" t="s">
        <v>4</v>
      </c>
      <c r="K4" s="6"/>
      <c r="L4" s="6"/>
    </row>
    <row r="5" spans="1:12">
      <c r="H5" s="9"/>
      <c r="I5"/>
      <c r="J5" s="6" t="s">
        <v>5</v>
      </c>
      <c r="K5" s="6"/>
      <c r="L5" s="6"/>
    </row>
    <row r="6" spans="1:12">
      <c r="A6" s="495" t="s">
        <v>237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</row>
    <row r="7" spans="1:12">
      <c r="A7" s="501" t="s">
        <v>6</v>
      </c>
      <c r="B7" s="509"/>
      <c r="C7" s="509"/>
      <c r="D7" s="509"/>
      <c r="E7" s="509"/>
      <c r="F7" s="509"/>
      <c r="G7" s="509"/>
      <c r="H7" s="509"/>
      <c r="I7" s="509"/>
      <c r="J7" s="509"/>
      <c r="K7" s="509"/>
      <c r="L7" s="509"/>
    </row>
    <row r="8" spans="1:12" ht="15.75">
      <c r="A8" s="131"/>
      <c r="B8" s="150"/>
      <c r="C8" s="150"/>
      <c r="D8" s="150"/>
      <c r="E8" s="150"/>
      <c r="F8" s="150"/>
      <c r="G8" s="510" t="s">
        <v>7</v>
      </c>
      <c r="H8" s="510"/>
      <c r="I8" s="510"/>
      <c r="J8" s="510"/>
      <c r="K8" s="510"/>
      <c r="L8" s="150"/>
    </row>
    <row r="9" spans="1:12" ht="15.75">
      <c r="A9" s="504" t="s">
        <v>8</v>
      </c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</row>
    <row r="10" spans="1:12">
      <c r="G10" s="505" t="s">
        <v>9</v>
      </c>
      <c r="H10" s="505"/>
      <c r="I10" s="505"/>
      <c r="J10" s="505"/>
      <c r="K10" s="505"/>
    </row>
    <row r="11" spans="1:12">
      <c r="G11" s="506" t="s">
        <v>10</v>
      </c>
      <c r="H11" s="506"/>
      <c r="I11" s="506"/>
      <c r="J11" s="506"/>
      <c r="K11" s="506"/>
    </row>
    <row r="13" spans="1:12" ht="15.75">
      <c r="B13" s="504" t="s">
        <v>11</v>
      </c>
      <c r="C13" s="504"/>
      <c r="D13" s="504"/>
      <c r="E13" s="504"/>
      <c r="F13" s="504"/>
      <c r="G13" s="504"/>
      <c r="H13" s="504"/>
      <c r="I13" s="504"/>
      <c r="J13" s="504"/>
      <c r="K13" s="504"/>
      <c r="L13" s="504"/>
    </row>
    <row r="15" spans="1:12">
      <c r="G15" s="505" t="s">
        <v>479</v>
      </c>
      <c r="H15" s="505"/>
      <c r="I15" s="505"/>
      <c r="J15" s="505"/>
      <c r="K15" s="505"/>
    </row>
    <row r="16" spans="1:12">
      <c r="G16" s="507" t="s">
        <v>12</v>
      </c>
      <c r="H16" s="507"/>
      <c r="I16" s="507"/>
      <c r="J16" s="507"/>
      <c r="K16" s="507"/>
    </row>
    <row r="17" spans="1:19">
      <c r="B17"/>
      <c r="C17"/>
      <c r="D17"/>
      <c r="E17" s="508" t="s">
        <v>13</v>
      </c>
      <c r="F17" s="508"/>
      <c r="G17" s="508"/>
      <c r="H17" s="508"/>
      <c r="I17" s="508"/>
      <c r="J17" s="508"/>
      <c r="K17" s="508"/>
      <c r="L17"/>
    </row>
    <row r="18" spans="1:19">
      <c r="A18" s="497" t="s">
        <v>14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6"/>
      <c r="F21" s="16"/>
      <c r="I21" s="17"/>
      <c r="J21" s="17"/>
      <c r="K21" s="18" t="s">
        <v>17</v>
      </c>
      <c r="L21" s="15"/>
    </row>
    <row r="22" spans="1:19">
      <c r="C22" s="498" t="s">
        <v>18</v>
      </c>
      <c r="D22" s="499"/>
      <c r="E22" s="499"/>
      <c r="F22" s="499"/>
      <c r="G22" s="499"/>
      <c r="H22" s="499"/>
      <c r="I22" s="499"/>
      <c r="K22" s="18" t="s">
        <v>19</v>
      </c>
      <c r="L22" s="19" t="s">
        <v>20</v>
      </c>
    </row>
    <row r="23" spans="1:19">
      <c r="F23" s="1"/>
      <c r="G23" s="16" t="s">
        <v>21</v>
      </c>
      <c r="H23" s="20"/>
      <c r="J23" s="130" t="s">
        <v>22</v>
      </c>
      <c r="K23" s="21" t="s">
        <v>23</v>
      </c>
      <c r="L23" s="15"/>
    </row>
    <row r="24" spans="1:19">
      <c r="F24" s="1"/>
      <c r="G24" s="22" t="s">
        <v>24</v>
      </c>
      <c r="H24" s="23" t="s">
        <v>238</v>
      </c>
      <c r="I24" s="24"/>
      <c r="J24" s="25"/>
      <c r="K24" s="15"/>
      <c r="L24" s="15"/>
    </row>
    <row r="25" spans="1:19">
      <c r="F25" s="1"/>
      <c r="G25" s="500" t="s">
        <v>25</v>
      </c>
      <c r="H25" s="500"/>
      <c r="I25" s="141" t="s">
        <v>26</v>
      </c>
      <c r="J25" s="142" t="s">
        <v>27</v>
      </c>
      <c r="K25" s="143" t="s">
        <v>28</v>
      </c>
      <c r="L25" s="143" t="s">
        <v>28</v>
      </c>
    </row>
    <row r="26" spans="1:19" ht="15.75">
      <c r="A26" s="26"/>
      <c r="B26" s="26"/>
      <c r="C26" s="26"/>
      <c r="D26" s="26"/>
      <c r="E26" s="26"/>
      <c r="F26" s="27"/>
      <c r="G26" s="28" t="s">
        <v>239</v>
      </c>
      <c r="I26" s="28"/>
      <c r="J26" s="28"/>
      <c r="K26" s="154"/>
      <c r="L26" s="30" t="s">
        <v>29</v>
      </c>
    </row>
    <row r="27" spans="1:19" ht="24" customHeight="1">
      <c r="A27" s="481" t="s">
        <v>30</v>
      </c>
      <c r="B27" s="516"/>
      <c r="C27" s="516"/>
      <c r="D27" s="516"/>
      <c r="E27" s="516"/>
      <c r="F27" s="516"/>
      <c r="G27" s="485" t="s">
        <v>31</v>
      </c>
      <c r="H27" s="487" t="s">
        <v>32</v>
      </c>
      <c r="I27" s="521" t="s">
        <v>33</v>
      </c>
      <c r="J27" s="522"/>
      <c r="K27" s="491" t="s">
        <v>34</v>
      </c>
      <c r="L27" s="493" t="s">
        <v>35</v>
      </c>
      <c r="M27" s="136"/>
      <c r="N27" s="1"/>
      <c r="O27" s="1"/>
      <c r="P27" s="1"/>
      <c r="Q27" s="1"/>
      <c r="R27" s="1"/>
      <c r="S27" s="1"/>
    </row>
    <row r="28" spans="1:19" ht="46.5" customHeight="1">
      <c r="A28" s="517"/>
      <c r="B28" s="518"/>
      <c r="C28" s="518"/>
      <c r="D28" s="518"/>
      <c r="E28" s="518"/>
      <c r="F28" s="518"/>
      <c r="G28" s="519"/>
      <c r="H28" s="520"/>
      <c r="I28" s="31" t="s">
        <v>36</v>
      </c>
      <c r="J28" s="32" t="s">
        <v>37</v>
      </c>
      <c r="K28" s="523"/>
      <c r="L28" s="511"/>
      <c r="M28" s="1"/>
      <c r="N28" s="1"/>
      <c r="O28" s="1"/>
      <c r="P28" s="1"/>
      <c r="Q28" s="1"/>
      <c r="R28" s="1"/>
      <c r="S28" s="1"/>
    </row>
    <row r="29" spans="1:19" ht="11.25" customHeight="1">
      <c r="A29" s="512" t="s">
        <v>23</v>
      </c>
      <c r="B29" s="513"/>
      <c r="C29" s="513"/>
      <c r="D29" s="513"/>
      <c r="E29" s="513"/>
      <c r="F29" s="514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9" customFormat="1" ht="14.25" customHeight="1">
      <c r="A30" s="38">
        <v>2</v>
      </c>
      <c r="B30" s="38"/>
      <c r="C30" s="39"/>
      <c r="D30" s="40"/>
      <c r="E30" s="38"/>
      <c r="F30" s="41"/>
      <c r="G30" s="40" t="s">
        <v>40</v>
      </c>
      <c r="H30" s="42">
        <v>1</v>
      </c>
      <c r="I30" s="43">
        <f>SUM(I31+I42+I61+I82+I89+I109+I131+I150+I160)</f>
        <v>151300</v>
      </c>
      <c r="J30" s="43">
        <f>SUM(J31+J42+J61+J82+J89+J109+J131+J150+J160)</f>
        <v>151300</v>
      </c>
      <c r="K30" s="44">
        <f>SUM(K31+K42+K61+K82+K89+K109+K131+K150+K160)</f>
        <v>151300</v>
      </c>
      <c r="L30" s="43">
        <f>SUM(L31+L42+L61+L82+L89+L109+L131+L150+L160)</f>
        <v>151300</v>
      </c>
    </row>
    <row r="31" spans="1:19" ht="16.5" customHeight="1">
      <c r="A31" s="38">
        <v>2</v>
      </c>
      <c r="B31" s="45">
        <v>1</v>
      </c>
      <c r="C31" s="46"/>
      <c r="D31" s="47"/>
      <c r="E31" s="48"/>
      <c r="F31" s="49"/>
      <c r="G31" s="50" t="s">
        <v>41</v>
      </c>
      <c r="H31" s="42">
        <v>2</v>
      </c>
      <c r="I31" s="43">
        <f>SUM(I32+I38)</f>
        <v>113200</v>
      </c>
      <c r="J31" s="43">
        <f>SUM(J32+J38)</f>
        <v>113200</v>
      </c>
      <c r="K31" s="51">
        <f>SUM(K32+K38)</f>
        <v>113200</v>
      </c>
      <c r="L31" s="52">
        <f>SUM(L32+L38)</f>
        <v>113200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3">
        <v>2</v>
      </c>
      <c r="B32" s="53">
        <v>1</v>
      </c>
      <c r="C32" s="54">
        <v>1</v>
      </c>
      <c r="D32" s="55"/>
      <c r="E32" s="53"/>
      <c r="F32" s="56"/>
      <c r="G32" s="55" t="s">
        <v>42</v>
      </c>
      <c r="H32" s="42">
        <v>3</v>
      </c>
      <c r="I32" s="43">
        <f>SUM(I33)</f>
        <v>111700</v>
      </c>
      <c r="J32" s="43">
        <f>SUM(J33)</f>
        <v>111700</v>
      </c>
      <c r="K32" s="44">
        <f>SUM(K33)</f>
        <v>111700</v>
      </c>
      <c r="L32" s="43">
        <f>SUM(L33)</f>
        <v>111700</v>
      </c>
      <c r="M32" s="1"/>
      <c r="N32" s="1"/>
      <c r="O32" s="1"/>
      <c r="P32" s="1"/>
      <c r="Q32" s="165"/>
      <c r="R32" s="1"/>
      <c r="S32" s="1"/>
    </row>
    <row r="33" spans="1:19" ht="13.5" hidden="1" customHeight="1" collapsed="1">
      <c r="A33" s="57">
        <v>2</v>
      </c>
      <c r="B33" s="53">
        <v>1</v>
      </c>
      <c r="C33" s="54">
        <v>1</v>
      </c>
      <c r="D33" s="55">
        <v>1</v>
      </c>
      <c r="E33" s="53"/>
      <c r="F33" s="56"/>
      <c r="G33" s="55" t="s">
        <v>42</v>
      </c>
      <c r="H33" s="42">
        <v>4</v>
      </c>
      <c r="I33" s="43">
        <f>SUM(I34+I36)</f>
        <v>111700</v>
      </c>
      <c r="J33" s="43">
        <f t="shared" ref="J33:L34" si="0">SUM(J34)</f>
        <v>111700</v>
      </c>
      <c r="K33" s="43">
        <f t="shared" si="0"/>
        <v>111700</v>
      </c>
      <c r="L33" s="43">
        <f t="shared" si="0"/>
        <v>111700</v>
      </c>
      <c r="M33" s="1"/>
      <c r="N33" s="1"/>
      <c r="O33" s="1"/>
      <c r="P33" s="1"/>
      <c r="Q33" s="165"/>
      <c r="R33" s="165"/>
      <c r="S33" s="1"/>
    </row>
    <row r="34" spans="1:19" ht="14.25" hidden="1" customHeight="1" collapsed="1">
      <c r="A34" s="57">
        <v>2</v>
      </c>
      <c r="B34" s="53">
        <v>1</v>
      </c>
      <c r="C34" s="54">
        <v>1</v>
      </c>
      <c r="D34" s="55">
        <v>1</v>
      </c>
      <c r="E34" s="53">
        <v>1</v>
      </c>
      <c r="F34" s="56"/>
      <c r="G34" s="55" t="s">
        <v>43</v>
      </c>
      <c r="H34" s="42">
        <v>5</v>
      </c>
      <c r="I34" s="44">
        <f>SUM(I35)</f>
        <v>111700</v>
      </c>
      <c r="J34" s="44">
        <f t="shared" si="0"/>
        <v>111700</v>
      </c>
      <c r="K34" s="44">
        <f t="shared" si="0"/>
        <v>111700</v>
      </c>
      <c r="L34" s="44">
        <f t="shared" si="0"/>
        <v>111700</v>
      </c>
      <c r="M34" s="1"/>
      <c r="N34" s="1"/>
      <c r="O34" s="1"/>
      <c r="P34" s="1"/>
      <c r="Q34" s="165"/>
      <c r="R34" s="165"/>
      <c r="S34" s="1"/>
    </row>
    <row r="35" spans="1:19" ht="14.25" customHeight="1">
      <c r="A35" s="57">
        <v>2</v>
      </c>
      <c r="B35" s="53">
        <v>1</v>
      </c>
      <c r="C35" s="54">
        <v>1</v>
      </c>
      <c r="D35" s="55">
        <v>1</v>
      </c>
      <c r="E35" s="53">
        <v>1</v>
      </c>
      <c r="F35" s="56">
        <v>1</v>
      </c>
      <c r="G35" s="55" t="s">
        <v>43</v>
      </c>
      <c r="H35" s="42">
        <v>6</v>
      </c>
      <c r="I35" s="58">
        <v>111700</v>
      </c>
      <c r="J35" s="59">
        <v>111700</v>
      </c>
      <c r="K35" s="59">
        <v>111700</v>
      </c>
      <c r="L35" s="59">
        <v>111700</v>
      </c>
      <c r="M35" s="1"/>
      <c r="N35" s="1"/>
      <c r="O35" s="1"/>
      <c r="P35" s="1"/>
      <c r="Q35" s="165"/>
      <c r="R35" s="165"/>
      <c r="S35" s="1"/>
    </row>
    <row r="36" spans="1:19" ht="12.75" hidden="1" customHeight="1" collapsed="1">
      <c r="A36" s="57">
        <v>2</v>
      </c>
      <c r="B36" s="53">
        <v>1</v>
      </c>
      <c r="C36" s="54">
        <v>1</v>
      </c>
      <c r="D36" s="55">
        <v>1</v>
      </c>
      <c r="E36" s="53">
        <v>2</v>
      </c>
      <c r="F36" s="56"/>
      <c r="G36" s="55" t="s">
        <v>44</v>
      </c>
      <c r="H36" s="42">
        <v>7</v>
      </c>
      <c r="I36" s="44">
        <f>I37</f>
        <v>0</v>
      </c>
      <c r="J36" s="44">
        <f>J37</f>
        <v>0</v>
      </c>
      <c r="K36" s="44">
        <f>K37</f>
        <v>0</v>
      </c>
      <c r="L36" s="44">
        <f>L37</f>
        <v>0</v>
      </c>
      <c r="M36" s="1"/>
      <c r="N36" s="1"/>
      <c r="O36" s="1"/>
      <c r="P36" s="1"/>
      <c r="Q36" s="165"/>
      <c r="R36" s="165"/>
      <c r="S36" s="1"/>
    </row>
    <row r="37" spans="1:19" ht="12.75" hidden="1" customHeight="1" collapsed="1">
      <c r="A37" s="57">
        <v>2</v>
      </c>
      <c r="B37" s="53">
        <v>1</v>
      </c>
      <c r="C37" s="54">
        <v>1</v>
      </c>
      <c r="D37" s="55">
        <v>1</v>
      </c>
      <c r="E37" s="53">
        <v>2</v>
      </c>
      <c r="F37" s="56">
        <v>1</v>
      </c>
      <c r="G37" s="55" t="s">
        <v>44</v>
      </c>
      <c r="H37" s="42">
        <v>8</v>
      </c>
      <c r="I37" s="59">
        <v>0</v>
      </c>
      <c r="J37" s="60">
        <v>0</v>
      </c>
      <c r="K37" s="59">
        <v>0</v>
      </c>
      <c r="L37" s="60">
        <v>0</v>
      </c>
      <c r="M37" s="1"/>
      <c r="N37" s="1"/>
      <c r="O37" s="1"/>
      <c r="P37" s="1"/>
      <c r="Q37" s="165"/>
      <c r="R37" s="165"/>
      <c r="S37" s="1"/>
    </row>
    <row r="38" spans="1:19" ht="13.5" hidden="1" customHeight="1" collapsed="1">
      <c r="A38" s="57">
        <v>2</v>
      </c>
      <c r="B38" s="53">
        <v>1</v>
      </c>
      <c r="C38" s="54">
        <v>2</v>
      </c>
      <c r="D38" s="55"/>
      <c r="E38" s="53"/>
      <c r="F38" s="56"/>
      <c r="G38" s="55" t="s">
        <v>45</v>
      </c>
      <c r="H38" s="42">
        <v>9</v>
      </c>
      <c r="I38" s="44">
        <f t="shared" ref="I38:L40" si="1">I39</f>
        <v>1500</v>
      </c>
      <c r="J38" s="43">
        <f t="shared" si="1"/>
        <v>1500</v>
      </c>
      <c r="K38" s="44">
        <f t="shared" si="1"/>
        <v>1500</v>
      </c>
      <c r="L38" s="43">
        <f t="shared" si="1"/>
        <v>1500</v>
      </c>
      <c r="M38" s="1"/>
      <c r="N38" s="1"/>
      <c r="O38" s="1"/>
      <c r="P38" s="1"/>
      <c r="Q38" s="165"/>
      <c r="R38" s="165"/>
      <c r="S38" s="1"/>
    </row>
    <row r="39" spans="1:19" ht="15.75" hidden="1" customHeight="1" collapsed="1">
      <c r="A39" s="57">
        <v>2</v>
      </c>
      <c r="B39" s="53">
        <v>1</v>
      </c>
      <c r="C39" s="54">
        <v>2</v>
      </c>
      <c r="D39" s="55">
        <v>1</v>
      </c>
      <c r="E39" s="53"/>
      <c r="F39" s="56"/>
      <c r="G39" s="55" t="s">
        <v>45</v>
      </c>
      <c r="H39" s="42">
        <v>10</v>
      </c>
      <c r="I39" s="44">
        <f t="shared" si="1"/>
        <v>1500</v>
      </c>
      <c r="J39" s="43">
        <f t="shared" si="1"/>
        <v>1500</v>
      </c>
      <c r="K39" s="43">
        <f t="shared" si="1"/>
        <v>1500</v>
      </c>
      <c r="L39" s="43">
        <f t="shared" si="1"/>
        <v>1500</v>
      </c>
      <c r="M39" s="1"/>
      <c r="N39" s="1"/>
      <c r="O39" s="1"/>
      <c r="P39" s="1"/>
      <c r="Q39" s="165"/>
      <c r="R39" s="1"/>
      <c r="S39" s="1"/>
    </row>
    <row r="40" spans="1:19" ht="13.5" hidden="1" customHeight="1" collapsed="1">
      <c r="A40" s="57">
        <v>2</v>
      </c>
      <c r="B40" s="53">
        <v>1</v>
      </c>
      <c r="C40" s="54">
        <v>2</v>
      </c>
      <c r="D40" s="55">
        <v>1</v>
      </c>
      <c r="E40" s="53">
        <v>1</v>
      </c>
      <c r="F40" s="56"/>
      <c r="G40" s="55" t="s">
        <v>45</v>
      </c>
      <c r="H40" s="42">
        <v>11</v>
      </c>
      <c r="I40" s="43">
        <f t="shared" si="1"/>
        <v>1500</v>
      </c>
      <c r="J40" s="43">
        <f t="shared" si="1"/>
        <v>1500</v>
      </c>
      <c r="K40" s="43">
        <f t="shared" si="1"/>
        <v>1500</v>
      </c>
      <c r="L40" s="43">
        <f t="shared" si="1"/>
        <v>1500</v>
      </c>
      <c r="M40" s="1"/>
      <c r="N40" s="1"/>
      <c r="O40" s="1"/>
      <c r="P40" s="1"/>
      <c r="Q40" s="165"/>
      <c r="R40" s="165"/>
      <c r="S40" s="1"/>
    </row>
    <row r="41" spans="1:19" ht="14.25" customHeight="1">
      <c r="A41" s="57">
        <v>2</v>
      </c>
      <c r="B41" s="53">
        <v>1</v>
      </c>
      <c r="C41" s="54">
        <v>2</v>
      </c>
      <c r="D41" s="55">
        <v>1</v>
      </c>
      <c r="E41" s="53">
        <v>1</v>
      </c>
      <c r="F41" s="56">
        <v>1</v>
      </c>
      <c r="G41" s="55" t="s">
        <v>45</v>
      </c>
      <c r="H41" s="42">
        <v>12</v>
      </c>
      <c r="I41" s="60">
        <v>1500</v>
      </c>
      <c r="J41" s="59">
        <v>1500</v>
      </c>
      <c r="K41" s="59">
        <v>1500</v>
      </c>
      <c r="L41" s="59">
        <v>1500</v>
      </c>
      <c r="M41" s="1"/>
      <c r="N41" s="1"/>
      <c r="O41" s="1"/>
      <c r="P41" s="1"/>
      <c r="Q41" s="165"/>
      <c r="R41" s="165"/>
      <c r="S41" s="1"/>
    </row>
    <row r="42" spans="1:19" ht="26.25" customHeight="1">
      <c r="A42" s="61">
        <v>2</v>
      </c>
      <c r="B42" s="62">
        <v>2</v>
      </c>
      <c r="C42" s="46"/>
      <c r="D42" s="47"/>
      <c r="E42" s="48"/>
      <c r="F42" s="49"/>
      <c r="G42" s="50" t="s">
        <v>46</v>
      </c>
      <c r="H42" s="42">
        <v>13</v>
      </c>
      <c r="I42" s="63">
        <f t="shared" ref="I42:L44" si="2">I43</f>
        <v>32480</v>
      </c>
      <c r="J42" s="64">
        <f t="shared" si="2"/>
        <v>32480</v>
      </c>
      <c r="K42" s="63">
        <f t="shared" si="2"/>
        <v>32480</v>
      </c>
      <c r="L42" s="63">
        <f t="shared" si="2"/>
        <v>32480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7">
        <v>2</v>
      </c>
      <c r="B43" s="53">
        <v>2</v>
      </c>
      <c r="C43" s="54">
        <v>1</v>
      </c>
      <c r="D43" s="55"/>
      <c r="E43" s="53"/>
      <c r="F43" s="56"/>
      <c r="G43" s="47" t="s">
        <v>46</v>
      </c>
      <c r="H43" s="42">
        <v>14</v>
      </c>
      <c r="I43" s="43">
        <f t="shared" si="2"/>
        <v>32480</v>
      </c>
      <c r="J43" s="44">
        <f t="shared" si="2"/>
        <v>32480</v>
      </c>
      <c r="K43" s="43">
        <f t="shared" si="2"/>
        <v>32480</v>
      </c>
      <c r="L43" s="44">
        <f t="shared" si="2"/>
        <v>32480</v>
      </c>
      <c r="M43" s="1"/>
      <c r="N43" s="1"/>
      <c r="O43" s="1"/>
      <c r="P43" s="1"/>
      <c r="Q43" s="165"/>
      <c r="R43" s="1"/>
      <c r="S43" s="165"/>
    </row>
    <row r="44" spans="1:19" ht="15.75" hidden="1" customHeight="1" collapsed="1">
      <c r="A44" s="57">
        <v>2</v>
      </c>
      <c r="B44" s="53">
        <v>2</v>
      </c>
      <c r="C44" s="54">
        <v>1</v>
      </c>
      <c r="D44" s="55">
        <v>1</v>
      </c>
      <c r="E44" s="53"/>
      <c r="F44" s="56"/>
      <c r="G44" s="47" t="s">
        <v>46</v>
      </c>
      <c r="H44" s="42">
        <v>15</v>
      </c>
      <c r="I44" s="43">
        <f t="shared" si="2"/>
        <v>32480</v>
      </c>
      <c r="J44" s="44">
        <f t="shared" si="2"/>
        <v>32480</v>
      </c>
      <c r="K44" s="52">
        <f t="shared" si="2"/>
        <v>32480</v>
      </c>
      <c r="L44" s="52">
        <f t="shared" si="2"/>
        <v>32480</v>
      </c>
      <c r="M44" s="1"/>
      <c r="N44" s="1"/>
      <c r="O44" s="1"/>
      <c r="P44" s="1"/>
      <c r="Q44" s="165"/>
      <c r="R44" s="165"/>
      <c r="S44" s="1"/>
    </row>
    <row r="45" spans="1:19" ht="24.75" hidden="1" customHeight="1" collapsed="1">
      <c r="A45" s="65">
        <v>2</v>
      </c>
      <c r="B45" s="66">
        <v>2</v>
      </c>
      <c r="C45" s="67">
        <v>1</v>
      </c>
      <c r="D45" s="68">
        <v>1</v>
      </c>
      <c r="E45" s="66">
        <v>1</v>
      </c>
      <c r="F45" s="69"/>
      <c r="G45" s="47" t="s">
        <v>46</v>
      </c>
      <c r="H45" s="42">
        <v>16</v>
      </c>
      <c r="I45" s="70">
        <f>SUM(I46:I60)</f>
        <v>32480</v>
      </c>
      <c r="J45" s="70">
        <f>SUM(J46:J60)</f>
        <v>32480</v>
      </c>
      <c r="K45" s="71">
        <f>SUM(K46:K60)</f>
        <v>32480</v>
      </c>
      <c r="L45" s="71">
        <f>SUM(L46:L60)</f>
        <v>32480</v>
      </c>
      <c r="M45" s="1"/>
      <c r="N45" s="1"/>
      <c r="O45" s="1"/>
      <c r="P45" s="1"/>
      <c r="Q45" s="165"/>
      <c r="R45" s="165"/>
      <c r="S45" s="1"/>
    </row>
    <row r="46" spans="1:19" ht="15.75" hidden="1" customHeight="1" collapsed="1">
      <c r="A46" s="57">
        <v>2</v>
      </c>
      <c r="B46" s="53">
        <v>2</v>
      </c>
      <c r="C46" s="54">
        <v>1</v>
      </c>
      <c r="D46" s="55">
        <v>1</v>
      </c>
      <c r="E46" s="53">
        <v>1</v>
      </c>
      <c r="F46" s="72">
        <v>1</v>
      </c>
      <c r="G46" s="55" t="s">
        <v>47</v>
      </c>
      <c r="H46" s="42">
        <v>17</v>
      </c>
      <c r="I46" s="59">
        <v>0</v>
      </c>
      <c r="J46" s="59">
        <v>0</v>
      </c>
      <c r="K46" s="59">
        <v>0</v>
      </c>
      <c r="L46" s="59">
        <v>0</v>
      </c>
      <c r="M46" s="1"/>
      <c r="N46" s="1"/>
      <c r="O46" s="1"/>
      <c r="P46" s="1"/>
      <c r="Q46" s="165"/>
      <c r="R46" s="165"/>
      <c r="S46" s="1"/>
    </row>
    <row r="47" spans="1:19" ht="26.25" hidden="1" customHeight="1" collapsed="1">
      <c r="A47" s="57">
        <v>2</v>
      </c>
      <c r="B47" s="53">
        <v>2</v>
      </c>
      <c r="C47" s="54">
        <v>1</v>
      </c>
      <c r="D47" s="55">
        <v>1</v>
      </c>
      <c r="E47" s="53">
        <v>1</v>
      </c>
      <c r="F47" s="56">
        <v>2</v>
      </c>
      <c r="G47" s="55" t="s">
        <v>48</v>
      </c>
      <c r="H47" s="42">
        <v>18</v>
      </c>
      <c r="I47" s="59">
        <v>0</v>
      </c>
      <c r="J47" s="59">
        <v>0</v>
      </c>
      <c r="K47" s="59">
        <v>0</v>
      </c>
      <c r="L47" s="59">
        <v>0</v>
      </c>
      <c r="M47" s="1"/>
      <c r="N47" s="1"/>
      <c r="O47" s="1"/>
      <c r="P47" s="1"/>
      <c r="Q47" s="165"/>
      <c r="R47" s="165"/>
      <c r="S47" s="1"/>
    </row>
    <row r="48" spans="1:19" ht="26.25" customHeight="1">
      <c r="A48" s="57">
        <v>2</v>
      </c>
      <c r="B48" s="53">
        <v>2</v>
      </c>
      <c r="C48" s="54">
        <v>1</v>
      </c>
      <c r="D48" s="55">
        <v>1</v>
      </c>
      <c r="E48" s="53">
        <v>1</v>
      </c>
      <c r="F48" s="56">
        <v>5</v>
      </c>
      <c r="G48" s="55" t="s">
        <v>49</v>
      </c>
      <c r="H48" s="42">
        <v>19</v>
      </c>
      <c r="I48" s="59">
        <v>1000</v>
      </c>
      <c r="J48" s="59">
        <v>1000</v>
      </c>
      <c r="K48" s="59">
        <v>1000</v>
      </c>
      <c r="L48" s="59">
        <v>1000</v>
      </c>
      <c r="M48" s="1"/>
      <c r="N48" s="1"/>
      <c r="O48" s="1"/>
      <c r="P48" s="1"/>
      <c r="Q48" s="165"/>
      <c r="R48" s="165"/>
      <c r="S48" s="1"/>
    </row>
    <row r="49" spans="1:19" ht="27" customHeight="1">
      <c r="A49" s="57">
        <v>2</v>
      </c>
      <c r="B49" s="53">
        <v>2</v>
      </c>
      <c r="C49" s="54">
        <v>1</v>
      </c>
      <c r="D49" s="55">
        <v>1</v>
      </c>
      <c r="E49" s="53">
        <v>1</v>
      </c>
      <c r="F49" s="56">
        <v>6</v>
      </c>
      <c r="G49" s="55" t="s">
        <v>50</v>
      </c>
      <c r="H49" s="42">
        <v>20</v>
      </c>
      <c r="I49" s="59">
        <v>5850</v>
      </c>
      <c r="J49" s="59">
        <v>5850</v>
      </c>
      <c r="K49" s="59">
        <v>5850</v>
      </c>
      <c r="L49" s="59">
        <v>5850</v>
      </c>
      <c r="M49" s="1"/>
      <c r="N49" s="1"/>
      <c r="O49" s="1"/>
      <c r="P49" s="1"/>
      <c r="Q49" s="165"/>
      <c r="R49" s="165"/>
      <c r="S49" s="1"/>
    </row>
    <row r="50" spans="1:19" ht="26.25" hidden="1" customHeight="1" collapsed="1">
      <c r="A50" s="73">
        <v>2</v>
      </c>
      <c r="B50" s="48">
        <v>2</v>
      </c>
      <c r="C50" s="46">
        <v>1</v>
      </c>
      <c r="D50" s="47">
        <v>1</v>
      </c>
      <c r="E50" s="48">
        <v>1</v>
      </c>
      <c r="F50" s="49">
        <v>7</v>
      </c>
      <c r="G50" s="47" t="s">
        <v>51</v>
      </c>
      <c r="H50" s="42">
        <v>21</v>
      </c>
      <c r="I50" s="59">
        <v>0</v>
      </c>
      <c r="J50" s="59">
        <v>0</v>
      </c>
      <c r="K50" s="59">
        <v>0</v>
      </c>
      <c r="L50" s="59">
        <v>0</v>
      </c>
      <c r="M50" s="1"/>
      <c r="N50" s="1"/>
      <c r="O50" s="1"/>
      <c r="P50" s="1"/>
      <c r="Q50" s="165"/>
      <c r="R50" s="165"/>
      <c r="S50" s="1"/>
    </row>
    <row r="51" spans="1:19" ht="15" customHeight="1">
      <c r="A51" s="57">
        <v>2</v>
      </c>
      <c r="B51" s="53">
        <v>2</v>
      </c>
      <c r="C51" s="54">
        <v>1</v>
      </c>
      <c r="D51" s="55">
        <v>1</v>
      </c>
      <c r="E51" s="53">
        <v>1</v>
      </c>
      <c r="F51" s="56">
        <v>11</v>
      </c>
      <c r="G51" s="55" t="s">
        <v>52</v>
      </c>
      <c r="H51" s="42">
        <v>22</v>
      </c>
      <c r="I51" s="60">
        <v>200</v>
      </c>
      <c r="J51" s="59">
        <v>200</v>
      </c>
      <c r="K51" s="59">
        <v>200</v>
      </c>
      <c r="L51" s="59">
        <v>200</v>
      </c>
      <c r="M51" s="1"/>
      <c r="N51" s="1"/>
      <c r="O51" s="1"/>
      <c r="P51" s="1"/>
      <c r="Q51" s="165"/>
      <c r="R51" s="165"/>
      <c r="S51" s="1"/>
    </row>
    <row r="52" spans="1:19" ht="15.75" hidden="1" customHeight="1" collapsed="1">
      <c r="A52" s="65">
        <v>2</v>
      </c>
      <c r="B52" s="74">
        <v>2</v>
      </c>
      <c r="C52" s="75">
        <v>1</v>
      </c>
      <c r="D52" s="75">
        <v>1</v>
      </c>
      <c r="E52" s="75">
        <v>1</v>
      </c>
      <c r="F52" s="76">
        <v>12</v>
      </c>
      <c r="G52" s="77" t="s">
        <v>53</v>
      </c>
      <c r="H52" s="42">
        <v>23</v>
      </c>
      <c r="I52" s="78">
        <v>0</v>
      </c>
      <c r="J52" s="59">
        <v>0</v>
      </c>
      <c r="K52" s="59">
        <v>0</v>
      </c>
      <c r="L52" s="59">
        <v>0</v>
      </c>
      <c r="M52" s="1"/>
      <c r="N52" s="1"/>
      <c r="O52" s="1"/>
      <c r="P52" s="1"/>
      <c r="Q52" s="165"/>
      <c r="R52" s="165"/>
      <c r="S52" s="1"/>
    </row>
    <row r="53" spans="1:19" ht="25.5" hidden="1" customHeight="1" collapsed="1">
      <c r="A53" s="57">
        <v>2</v>
      </c>
      <c r="B53" s="53">
        <v>2</v>
      </c>
      <c r="C53" s="54">
        <v>1</v>
      </c>
      <c r="D53" s="54">
        <v>1</v>
      </c>
      <c r="E53" s="54">
        <v>1</v>
      </c>
      <c r="F53" s="56">
        <v>14</v>
      </c>
      <c r="G53" s="79" t="s">
        <v>54</v>
      </c>
      <c r="H53" s="42">
        <v>24</v>
      </c>
      <c r="I53" s="60">
        <v>0</v>
      </c>
      <c r="J53" s="60">
        <v>0</v>
      </c>
      <c r="K53" s="60">
        <v>0</v>
      </c>
      <c r="L53" s="60">
        <v>0</v>
      </c>
      <c r="M53" s="1"/>
      <c r="N53" s="1"/>
      <c r="O53" s="1"/>
      <c r="P53" s="1"/>
      <c r="Q53" s="165"/>
      <c r="R53" s="165"/>
      <c r="S53" s="1"/>
    </row>
    <row r="54" spans="1:19" ht="27.75" customHeight="1">
      <c r="A54" s="57">
        <v>2</v>
      </c>
      <c r="B54" s="53">
        <v>2</v>
      </c>
      <c r="C54" s="54">
        <v>1</v>
      </c>
      <c r="D54" s="54">
        <v>1</v>
      </c>
      <c r="E54" s="54">
        <v>1</v>
      </c>
      <c r="F54" s="56">
        <v>15</v>
      </c>
      <c r="G54" s="55" t="s">
        <v>55</v>
      </c>
      <c r="H54" s="42">
        <v>25</v>
      </c>
      <c r="I54" s="60">
        <v>400</v>
      </c>
      <c r="J54" s="59">
        <v>400</v>
      </c>
      <c r="K54" s="59">
        <v>400</v>
      </c>
      <c r="L54" s="59">
        <v>400</v>
      </c>
      <c r="M54" s="1"/>
      <c r="N54" s="1"/>
      <c r="O54" s="1"/>
      <c r="P54" s="1"/>
      <c r="Q54" s="165"/>
      <c r="R54" s="165"/>
      <c r="S54" s="1"/>
    </row>
    <row r="55" spans="1:19" ht="15.75" customHeight="1">
      <c r="A55" s="57">
        <v>2</v>
      </c>
      <c r="B55" s="53">
        <v>2</v>
      </c>
      <c r="C55" s="54">
        <v>1</v>
      </c>
      <c r="D55" s="54">
        <v>1</v>
      </c>
      <c r="E55" s="54">
        <v>1</v>
      </c>
      <c r="F55" s="56">
        <v>16</v>
      </c>
      <c r="G55" s="55" t="s">
        <v>56</v>
      </c>
      <c r="H55" s="42">
        <v>26</v>
      </c>
      <c r="I55" s="60">
        <v>80</v>
      </c>
      <c r="J55" s="59">
        <v>80</v>
      </c>
      <c r="K55" s="59">
        <v>80</v>
      </c>
      <c r="L55" s="59">
        <v>80</v>
      </c>
      <c r="M55" s="1"/>
      <c r="N55" s="1"/>
      <c r="O55" s="1"/>
      <c r="P55" s="1"/>
      <c r="Q55" s="165"/>
      <c r="R55" s="165"/>
      <c r="S55" s="1"/>
    </row>
    <row r="56" spans="1:19" ht="27.75" hidden="1" customHeight="1" collapsed="1">
      <c r="A56" s="57">
        <v>2</v>
      </c>
      <c r="B56" s="53">
        <v>2</v>
      </c>
      <c r="C56" s="54">
        <v>1</v>
      </c>
      <c r="D56" s="54">
        <v>1</v>
      </c>
      <c r="E56" s="54">
        <v>1</v>
      </c>
      <c r="F56" s="56">
        <v>17</v>
      </c>
      <c r="G56" s="55" t="s">
        <v>57</v>
      </c>
      <c r="H56" s="42">
        <v>27</v>
      </c>
      <c r="I56" s="60">
        <v>0</v>
      </c>
      <c r="J56" s="60">
        <v>0</v>
      </c>
      <c r="K56" s="60">
        <v>0</v>
      </c>
      <c r="L56" s="60">
        <v>0</v>
      </c>
      <c r="M56" s="1"/>
      <c r="N56" s="1"/>
      <c r="O56" s="1"/>
      <c r="P56" s="1"/>
      <c r="Q56" s="165"/>
      <c r="R56" s="165"/>
      <c r="S56" s="1"/>
    </row>
    <row r="57" spans="1:19" ht="14.25" customHeight="1">
      <c r="A57" s="57">
        <v>2</v>
      </c>
      <c r="B57" s="53">
        <v>2</v>
      </c>
      <c r="C57" s="54">
        <v>1</v>
      </c>
      <c r="D57" s="54">
        <v>1</v>
      </c>
      <c r="E57" s="54">
        <v>1</v>
      </c>
      <c r="F57" s="56">
        <v>20</v>
      </c>
      <c r="G57" s="55" t="s">
        <v>58</v>
      </c>
      <c r="H57" s="42">
        <v>28</v>
      </c>
      <c r="I57" s="60">
        <v>19000</v>
      </c>
      <c r="J57" s="59">
        <v>19000</v>
      </c>
      <c r="K57" s="59">
        <v>19000</v>
      </c>
      <c r="L57" s="59">
        <v>19000</v>
      </c>
      <c r="M57" s="1"/>
      <c r="N57" s="1"/>
      <c r="O57" s="1"/>
      <c r="P57" s="1"/>
      <c r="Q57" s="165"/>
      <c r="R57" s="165"/>
      <c r="S57" s="1"/>
    </row>
    <row r="58" spans="1:19" ht="27.75" customHeight="1">
      <c r="A58" s="57">
        <v>2</v>
      </c>
      <c r="B58" s="53">
        <v>2</v>
      </c>
      <c r="C58" s="54">
        <v>1</v>
      </c>
      <c r="D58" s="54">
        <v>1</v>
      </c>
      <c r="E58" s="54">
        <v>1</v>
      </c>
      <c r="F58" s="56">
        <v>21</v>
      </c>
      <c r="G58" s="55" t="s">
        <v>59</v>
      </c>
      <c r="H58" s="42">
        <v>29</v>
      </c>
      <c r="I58" s="60">
        <v>1300</v>
      </c>
      <c r="J58" s="59">
        <v>1300</v>
      </c>
      <c r="K58" s="59">
        <v>1300</v>
      </c>
      <c r="L58" s="59">
        <v>1300</v>
      </c>
      <c r="M58" s="1"/>
      <c r="N58" s="1"/>
      <c r="O58" s="1"/>
      <c r="P58" s="1"/>
      <c r="Q58" s="165"/>
      <c r="R58" s="165"/>
      <c r="S58" s="1"/>
    </row>
    <row r="59" spans="1:19" ht="12" hidden="1" customHeight="1" collapsed="1">
      <c r="A59" s="57">
        <v>2</v>
      </c>
      <c r="B59" s="53">
        <v>2</v>
      </c>
      <c r="C59" s="54">
        <v>1</v>
      </c>
      <c r="D59" s="54">
        <v>1</v>
      </c>
      <c r="E59" s="54">
        <v>1</v>
      </c>
      <c r="F59" s="56">
        <v>22</v>
      </c>
      <c r="G59" s="55" t="s">
        <v>60</v>
      </c>
      <c r="H59" s="42">
        <v>30</v>
      </c>
      <c r="I59" s="60">
        <v>0</v>
      </c>
      <c r="J59" s="59">
        <v>0</v>
      </c>
      <c r="K59" s="59">
        <v>0</v>
      </c>
      <c r="L59" s="59">
        <v>0</v>
      </c>
      <c r="M59" s="1"/>
      <c r="N59" s="1"/>
      <c r="O59" s="1"/>
      <c r="P59" s="1"/>
      <c r="Q59" s="165"/>
      <c r="R59" s="165"/>
      <c r="S59" s="1"/>
    </row>
    <row r="60" spans="1:19" ht="15" customHeight="1">
      <c r="A60" s="57">
        <v>2</v>
      </c>
      <c r="B60" s="53">
        <v>2</v>
      </c>
      <c r="C60" s="54">
        <v>1</v>
      </c>
      <c r="D60" s="54">
        <v>1</v>
      </c>
      <c r="E60" s="54">
        <v>1</v>
      </c>
      <c r="F60" s="56">
        <v>30</v>
      </c>
      <c r="G60" s="55" t="s">
        <v>61</v>
      </c>
      <c r="H60" s="42">
        <v>31</v>
      </c>
      <c r="I60" s="60">
        <v>4650</v>
      </c>
      <c r="J60" s="59">
        <v>4650</v>
      </c>
      <c r="K60" s="59">
        <v>4650</v>
      </c>
      <c r="L60" s="59">
        <v>4650</v>
      </c>
      <c r="M60" s="1"/>
      <c r="N60" s="1"/>
      <c r="O60" s="1"/>
      <c r="P60" s="1"/>
      <c r="Q60" s="165"/>
      <c r="R60" s="165"/>
      <c r="S60" s="1"/>
    </row>
    <row r="61" spans="1:19" ht="14.25" hidden="1" customHeight="1" collapsed="1">
      <c r="A61" s="80">
        <v>2</v>
      </c>
      <c r="B61" s="81">
        <v>3</v>
      </c>
      <c r="C61" s="45"/>
      <c r="D61" s="46"/>
      <c r="E61" s="46"/>
      <c r="F61" s="49"/>
      <c r="G61" s="82" t="s">
        <v>62</v>
      </c>
      <c r="H61" s="42">
        <v>32</v>
      </c>
      <c r="I61" s="63">
        <f>I62</f>
        <v>0</v>
      </c>
      <c r="J61" s="63">
        <f>J62</f>
        <v>0</v>
      </c>
      <c r="K61" s="63">
        <f>K62</f>
        <v>0</v>
      </c>
      <c r="L61" s="63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7">
        <v>2</v>
      </c>
      <c r="B62" s="53">
        <v>3</v>
      </c>
      <c r="C62" s="54">
        <v>1</v>
      </c>
      <c r="D62" s="54"/>
      <c r="E62" s="54"/>
      <c r="F62" s="56"/>
      <c r="G62" s="55" t="s">
        <v>63</v>
      </c>
      <c r="H62" s="42">
        <v>33</v>
      </c>
      <c r="I62" s="43">
        <f>SUM(I63+I68+I73)</f>
        <v>0</v>
      </c>
      <c r="J62" s="83">
        <f>SUM(J63+J68+J73)</f>
        <v>0</v>
      </c>
      <c r="K62" s="44">
        <f>SUM(K63+K68+K73)</f>
        <v>0</v>
      </c>
      <c r="L62" s="43">
        <f>SUM(L63+L68+L73)</f>
        <v>0</v>
      </c>
      <c r="M62" s="1"/>
      <c r="N62" s="1"/>
      <c r="O62" s="1"/>
      <c r="P62" s="1"/>
      <c r="Q62" s="165"/>
      <c r="R62" s="1"/>
      <c r="S62" s="165"/>
    </row>
    <row r="63" spans="1:19" ht="15" hidden="1" customHeight="1" collapsed="1">
      <c r="A63" s="57">
        <v>2</v>
      </c>
      <c r="B63" s="53">
        <v>3</v>
      </c>
      <c r="C63" s="54">
        <v>1</v>
      </c>
      <c r="D63" s="54">
        <v>1</v>
      </c>
      <c r="E63" s="54"/>
      <c r="F63" s="56"/>
      <c r="G63" s="55" t="s">
        <v>64</v>
      </c>
      <c r="H63" s="42">
        <v>34</v>
      </c>
      <c r="I63" s="43">
        <f>I64</f>
        <v>0</v>
      </c>
      <c r="J63" s="83">
        <f>J64</f>
        <v>0</v>
      </c>
      <c r="K63" s="44">
        <f>K64</f>
        <v>0</v>
      </c>
      <c r="L63" s="43">
        <f>L64</f>
        <v>0</v>
      </c>
      <c r="M63" s="1"/>
      <c r="N63" s="1"/>
      <c r="O63" s="1"/>
      <c r="P63" s="1"/>
      <c r="Q63" s="165"/>
      <c r="R63" s="165"/>
      <c r="S63" s="1"/>
    </row>
    <row r="64" spans="1:19" ht="13.5" hidden="1" customHeight="1" collapsed="1">
      <c r="A64" s="57">
        <v>2</v>
      </c>
      <c r="B64" s="53">
        <v>3</v>
      </c>
      <c r="C64" s="54">
        <v>1</v>
      </c>
      <c r="D64" s="54">
        <v>1</v>
      </c>
      <c r="E64" s="54">
        <v>1</v>
      </c>
      <c r="F64" s="56"/>
      <c r="G64" s="55" t="s">
        <v>64</v>
      </c>
      <c r="H64" s="42">
        <v>35</v>
      </c>
      <c r="I64" s="43">
        <f>SUM(I65:I67)</f>
        <v>0</v>
      </c>
      <c r="J64" s="83">
        <f>SUM(J65:J67)</f>
        <v>0</v>
      </c>
      <c r="K64" s="44">
        <f>SUM(K65:K67)</f>
        <v>0</v>
      </c>
      <c r="L64" s="43">
        <f>SUM(L65:L67)</f>
        <v>0</v>
      </c>
      <c r="M64" s="1"/>
      <c r="N64" s="1"/>
      <c r="O64" s="1"/>
      <c r="P64" s="1"/>
      <c r="Q64" s="165"/>
      <c r="R64" s="165"/>
      <c r="S64" s="1"/>
    </row>
    <row r="65" spans="1:19" s="138" customFormat="1" ht="25.5" hidden="1" customHeight="1" collapsed="1">
      <c r="A65" s="57">
        <v>2</v>
      </c>
      <c r="B65" s="53">
        <v>3</v>
      </c>
      <c r="C65" s="54">
        <v>1</v>
      </c>
      <c r="D65" s="54">
        <v>1</v>
      </c>
      <c r="E65" s="54">
        <v>1</v>
      </c>
      <c r="F65" s="56">
        <v>1</v>
      </c>
      <c r="G65" s="55" t="s">
        <v>65</v>
      </c>
      <c r="H65" s="42">
        <v>36</v>
      </c>
      <c r="I65" s="60">
        <v>0</v>
      </c>
      <c r="J65" s="60">
        <v>0</v>
      </c>
      <c r="K65" s="60">
        <v>0</v>
      </c>
      <c r="L65" s="60">
        <v>0</v>
      </c>
      <c r="Q65" s="165"/>
      <c r="R65" s="165"/>
    </row>
    <row r="66" spans="1:19" ht="19.5" hidden="1" customHeight="1" collapsed="1">
      <c r="A66" s="57">
        <v>2</v>
      </c>
      <c r="B66" s="48">
        <v>3</v>
      </c>
      <c r="C66" s="46">
        <v>1</v>
      </c>
      <c r="D66" s="46">
        <v>1</v>
      </c>
      <c r="E66" s="46">
        <v>1</v>
      </c>
      <c r="F66" s="49">
        <v>2</v>
      </c>
      <c r="G66" s="47" t="s">
        <v>66</v>
      </c>
      <c r="H66" s="42">
        <v>37</v>
      </c>
      <c r="I66" s="58">
        <v>0</v>
      </c>
      <c r="J66" s="58">
        <v>0</v>
      </c>
      <c r="K66" s="58">
        <v>0</v>
      </c>
      <c r="L66" s="58">
        <v>0</v>
      </c>
      <c r="M66" s="1"/>
      <c r="N66" s="1"/>
      <c r="O66" s="1"/>
      <c r="P66" s="1"/>
      <c r="Q66" s="165"/>
      <c r="R66" s="165"/>
      <c r="S66" s="1"/>
    </row>
    <row r="67" spans="1:19" ht="16.5" hidden="1" customHeight="1" collapsed="1">
      <c r="A67" s="53">
        <v>2</v>
      </c>
      <c r="B67" s="54">
        <v>3</v>
      </c>
      <c r="C67" s="54">
        <v>1</v>
      </c>
      <c r="D67" s="54">
        <v>1</v>
      </c>
      <c r="E67" s="54">
        <v>1</v>
      </c>
      <c r="F67" s="56">
        <v>3</v>
      </c>
      <c r="G67" s="55" t="s">
        <v>67</v>
      </c>
      <c r="H67" s="42">
        <v>38</v>
      </c>
      <c r="I67" s="60">
        <v>0</v>
      </c>
      <c r="J67" s="60">
        <v>0</v>
      </c>
      <c r="K67" s="60">
        <v>0</v>
      </c>
      <c r="L67" s="60">
        <v>0</v>
      </c>
      <c r="M67" s="1"/>
      <c r="N67" s="1"/>
      <c r="O67" s="1"/>
      <c r="P67" s="1"/>
      <c r="Q67" s="165"/>
      <c r="R67" s="165"/>
      <c r="S67" s="1"/>
    </row>
    <row r="68" spans="1:19" ht="29.25" hidden="1" customHeight="1" collapsed="1">
      <c r="A68" s="48">
        <v>2</v>
      </c>
      <c r="B68" s="46">
        <v>3</v>
      </c>
      <c r="C68" s="46">
        <v>1</v>
      </c>
      <c r="D68" s="46">
        <v>2</v>
      </c>
      <c r="E68" s="46"/>
      <c r="F68" s="49"/>
      <c r="G68" s="47" t="s">
        <v>68</v>
      </c>
      <c r="H68" s="42">
        <v>39</v>
      </c>
      <c r="I68" s="63">
        <f>I69</f>
        <v>0</v>
      </c>
      <c r="J68" s="84">
        <f>J69</f>
        <v>0</v>
      </c>
      <c r="K68" s="64">
        <f>K69</f>
        <v>0</v>
      </c>
      <c r="L68" s="64">
        <f>L69</f>
        <v>0</v>
      </c>
      <c r="M68" s="1"/>
      <c r="N68" s="1"/>
      <c r="O68" s="1"/>
      <c r="P68" s="1"/>
      <c r="Q68" s="165"/>
      <c r="R68" s="165"/>
      <c r="S68" s="1"/>
    </row>
    <row r="69" spans="1:19" ht="27" hidden="1" customHeight="1" collapsed="1">
      <c r="A69" s="66">
        <v>2</v>
      </c>
      <c r="B69" s="67">
        <v>3</v>
      </c>
      <c r="C69" s="67">
        <v>1</v>
      </c>
      <c r="D69" s="67">
        <v>2</v>
      </c>
      <c r="E69" s="67">
        <v>1</v>
      </c>
      <c r="F69" s="69"/>
      <c r="G69" s="47" t="s">
        <v>68</v>
      </c>
      <c r="H69" s="42">
        <v>40</v>
      </c>
      <c r="I69" s="52">
        <f>SUM(I70:I72)</f>
        <v>0</v>
      </c>
      <c r="J69" s="85">
        <f>SUM(J70:J72)</f>
        <v>0</v>
      </c>
      <c r="K69" s="51">
        <f>SUM(K70:K72)</f>
        <v>0</v>
      </c>
      <c r="L69" s="44">
        <f>SUM(L70:L72)</f>
        <v>0</v>
      </c>
      <c r="M69" s="1"/>
      <c r="N69" s="1"/>
      <c r="O69" s="1"/>
      <c r="P69" s="1"/>
      <c r="Q69" s="165"/>
      <c r="R69" s="165"/>
      <c r="S69" s="1"/>
    </row>
    <row r="70" spans="1:19" s="138" customFormat="1" ht="27" hidden="1" customHeight="1" collapsed="1">
      <c r="A70" s="53">
        <v>2</v>
      </c>
      <c r="B70" s="54">
        <v>3</v>
      </c>
      <c r="C70" s="54">
        <v>1</v>
      </c>
      <c r="D70" s="54">
        <v>2</v>
      </c>
      <c r="E70" s="54">
        <v>1</v>
      </c>
      <c r="F70" s="56">
        <v>1</v>
      </c>
      <c r="G70" s="57" t="s">
        <v>65</v>
      </c>
      <c r="H70" s="42">
        <v>41</v>
      </c>
      <c r="I70" s="60">
        <v>0</v>
      </c>
      <c r="J70" s="60">
        <v>0</v>
      </c>
      <c r="K70" s="60">
        <v>0</v>
      </c>
      <c r="L70" s="60">
        <v>0</v>
      </c>
      <c r="Q70" s="165"/>
      <c r="R70" s="165"/>
    </row>
    <row r="71" spans="1:19" ht="16.5" hidden="1" customHeight="1" collapsed="1">
      <c r="A71" s="53">
        <v>2</v>
      </c>
      <c r="B71" s="54">
        <v>3</v>
      </c>
      <c r="C71" s="54">
        <v>1</v>
      </c>
      <c r="D71" s="54">
        <v>2</v>
      </c>
      <c r="E71" s="54">
        <v>1</v>
      </c>
      <c r="F71" s="56">
        <v>2</v>
      </c>
      <c r="G71" s="57" t="s">
        <v>66</v>
      </c>
      <c r="H71" s="42">
        <v>42</v>
      </c>
      <c r="I71" s="60">
        <v>0</v>
      </c>
      <c r="J71" s="60">
        <v>0</v>
      </c>
      <c r="K71" s="60">
        <v>0</v>
      </c>
      <c r="L71" s="60">
        <v>0</v>
      </c>
      <c r="M71" s="1"/>
      <c r="N71" s="1"/>
      <c r="O71" s="1"/>
      <c r="P71" s="1"/>
      <c r="Q71" s="165"/>
      <c r="R71" s="165"/>
      <c r="S71" s="1"/>
    </row>
    <row r="72" spans="1:19" ht="15" hidden="1" customHeight="1" collapsed="1">
      <c r="A72" s="53">
        <v>2</v>
      </c>
      <c r="B72" s="54">
        <v>3</v>
      </c>
      <c r="C72" s="54">
        <v>1</v>
      </c>
      <c r="D72" s="54">
        <v>2</v>
      </c>
      <c r="E72" s="54">
        <v>1</v>
      </c>
      <c r="F72" s="56">
        <v>3</v>
      </c>
      <c r="G72" s="57" t="s">
        <v>67</v>
      </c>
      <c r="H72" s="42">
        <v>43</v>
      </c>
      <c r="I72" s="60">
        <v>0</v>
      </c>
      <c r="J72" s="60">
        <v>0</v>
      </c>
      <c r="K72" s="60">
        <v>0</v>
      </c>
      <c r="L72" s="60">
        <v>0</v>
      </c>
      <c r="M72" s="1"/>
      <c r="N72" s="1"/>
      <c r="O72" s="1"/>
      <c r="P72" s="1"/>
      <c r="Q72" s="165"/>
      <c r="R72" s="165"/>
      <c r="S72" s="1"/>
    </row>
    <row r="73" spans="1:19" ht="27.75" hidden="1" customHeight="1" collapsed="1">
      <c r="A73" s="53">
        <v>2</v>
      </c>
      <c r="B73" s="54">
        <v>3</v>
      </c>
      <c r="C73" s="54">
        <v>1</v>
      </c>
      <c r="D73" s="54">
        <v>3</v>
      </c>
      <c r="E73" s="54"/>
      <c r="F73" s="56"/>
      <c r="G73" s="57" t="s">
        <v>69</v>
      </c>
      <c r="H73" s="42">
        <v>44</v>
      </c>
      <c r="I73" s="43">
        <f>I74</f>
        <v>0</v>
      </c>
      <c r="J73" s="83">
        <f>J74</f>
        <v>0</v>
      </c>
      <c r="K73" s="44">
        <f>K74</f>
        <v>0</v>
      </c>
      <c r="L73" s="44">
        <f>L74</f>
        <v>0</v>
      </c>
      <c r="M73" s="1"/>
      <c r="N73" s="1"/>
      <c r="O73" s="1"/>
      <c r="P73" s="1"/>
      <c r="Q73" s="165"/>
      <c r="R73" s="165"/>
      <c r="S73" s="1"/>
    </row>
    <row r="74" spans="1:19" ht="26.25" hidden="1" customHeight="1" collapsed="1">
      <c r="A74" s="53">
        <v>2</v>
      </c>
      <c r="B74" s="54">
        <v>3</v>
      </c>
      <c r="C74" s="54">
        <v>1</v>
      </c>
      <c r="D74" s="54">
        <v>3</v>
      </c>
      <c r="E74" s="54">
        <v>1</v>
      </c>
      <c r="F74" s="56"/>
      <c r="G74" s="57" t="s">
        <v>70</v>
      </c>
      <c r="H74" s="42">
        <v>45</v>
      </c>
      <c r="I74" s="43">
        <f>SUM(I75:I77)</f>
        <v>0</v>
      </c>
      <c r="J74" s="83">
        <f>SUM(J75:J77)</f>
        <v>0</v>
      </c>
      <c r="K74" s="44">
        <f>SUM(K75:K77)</f>
        <v>0</v>
      </c>
      <c r="L74" s="44">
        <f>SUM(L75:L77)</f>
        <v>0</v>
      </c>
      <c r="M74" s="1"/>
      <c r="N74" s="1"/>
      <c r="O74" s="1"/>
      <c r="P74" s="1"/>
      <c r="Q74" s="165"/>
      <c r="R74" s="165"/>
      <c r="S74" s="1"/>
    </row>
    <row r="75" spans="1:19" ht="15" hidden="1" customHeight="1" collapsed="1">
      <c r="A75" s="48">
        <v>2</v>
      </c>
      <c r="B75" s="46">
        <v>3</v>
      </c>
      <c r="C75" s="46">
        <v>1</v>
      </c>
      <c r="D75" s="46">
        <v>3</v>
      </c>
      <c r="E75" s="46">
        <v>1</v>
      </c>
      <c r="F75" s="49">
        <v>1</v>
      </c>
      <c r="G75" s="73" t="s">
        <v>71</v>
      </c>
      <c r="H75" s="42">
        <v>46</v>
      </c>
      <c r="I75" s="58">
        <v>0</v>
      </c>
      <c r="J75" s="58">
        <v>0</v>
      </c>
      <c r="K75" s="58">
        <v>0</v>
      </c>
      <c r="L75" s="58">
        <v>0</v>
      </c>
      <c r="M75" s="1"/>
      <c r="N75" s="1"/>
      <c r="O75" s="1"/>
      <c r="P75" s="1"/>
      <c r="Q75" s="165"/>
      <c r="R75" s="165"/>
      <c r="S75" s="1"/>
    </row>
    <row r="76" spans="1:19" ht="16.5" hidden="1" customHeight="1" collapsed="1">
      <c r="A76" s="53">
        <v>2</v>
      </c>
      <c r="B76" s="54">
        <v>3</v>
      </c>
      <c r="C76" s="54">
        <v>1</v>
      </c>
      <c r="D76" s="54">
        <v>3</v>
      </c>
      <c r="E76" s="54">
        <v>1</v>
      </c>
      <c r="F76" s="56">
        <v>2</v>
      </c>
      <c r="G76" s="57" t="s">
        <v>72</v>
      </c>
      <c r="H76" s="42">
        <v>47</v>
      </c>
      <c r="I76" s="60">
        <v>0</v>
      </c>
      <c r="J76" s="60">
        <v>0</v>
      </c>
      <c r="K76" s="60">
        <v>0</v>
      </c>
      <c r="L76" s="60">
        <v>0</v>
      </c>
      <c r="M76" s="1"/>
      <c r="N76" s="1"/>
      <c r="O76" s="1"/>
      <c r="P76" s="1"/>
      <c r="Q76" s="165"/>
      <c r="R76" s="165"/>
      <c r="S76" s="1"/>
    </row>
    <row r="77" spans="1:19" ht="17.25" hidden="1" customHeight="1" collapsed="1">
      <c r="A77" s="48">
        <v>2</v>
      </c>
      <c r="B77" s="46">
        <v>3</v>
      </c>
      <c r="C77" s="46">
        <v>1</v>
      </c>
      <c r="D77" s="46">
        <v>3</v>
      </c>
      <c r="E77" s="46">
        <v>1</v>
      </c>
      <c r="F77" s="49">
        <v>3</v>
      </c>
      <c r="G77" s="73" t="s">
        <v>73</v>
      </c>
      <c r="H77" s="42">
        <v>48</v>
      </c>
      <c r="I77" s="58">
        <v>0</v>
      </c>
      <c r="J77" s="58">
        <v>0</v>
      </c>
      <c r="K77" s="58">
        <v>0</v>
      </c>
      <c r="L77" s="58">
        <v>0</v>
      </c>
      <c r="M77" s="1"/>
      <c r="N77" s="1"/>
      <c r="O77" s="1"/>
      <c r="P77" s="1"/>
      <c r="Q77" s="165"/>
      <c r="R77" s="165"/>
      <c r="S77" s="1"/>
    </row>
    <row r="78" spans="1:19" ht="12.75" hidden="1" customHeight="1" collapsed="1">
      <c r="A78" s="48">
        <v>2</v>
      </c>
      <c r="B78" s="46">
        <v>3</v>
      </c>
      <c r="C78" s="46">
        <v>2</v>
      </c>
      <c r="D78" s="46"/>
      <c r="E78" s="46"/>
      <c r="F78" s="49"/>
      <c r="G78" s="73" t="s">
        <v>74</v>
      </c>
      <c r="H78" s="42">
        <v>49</v>
      </c>
      <c r="I78" s="43">
        <f t="shared" ref="I78:L79" si="3">I79</f>
        <v>0</v>
      </c>
      <c r="J78" s="43">
        <f t="shared" si="3"/>
        <v>0</v>
      </c>
      <c r="K78" s="43">
        <f t="shared" si="3"/>
        <v>0</v>
      </c>
      <c r="L78" s="43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8">
        <v>2</v>
      </c>
      <c r="B79" s="46">
        <v>3</v>
      </c>
      <c r="C79" s="46">
        <v>2</v>
      </c>
      <c r="D79" s="46">
        <v>1</v>
      </c>
      <c r="E79" s="46"/>
      <c r="F79" s="49"/>
      <c r="G79" s="73" t="s">
        <v>74</v>
      </c>
      <c r="H79" s="42">
        <v>50</v>
      </c>
      <c r="I79" s="43">
        <f t="shared" si="3"/>
        <v>0</v>
      </c>
      <c r="J79" s="43">
        <f t="shared" si="3"/>
        <v>0</v>
      </c>
      <c r="K79" s="43">
        <f t="shared" si="3"/>
        <v>0</v>
      </c>
      <c r="L79" s="43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8">
        <v>2</v>
      </c>
      <c r="B80" s="46">
        <v>3</v>
      </c>
      <c r="C80" s="46">
        <v>2</v>
      </c>
      <c r="D80" s="46">
        <v>1</v>
      </c>
      <c r="E80" s="46">
        <v>1</v>
      </c>
      <c r="F80" s="49"/>
      <c r="G80" s="73" t="s">
        <v>74</v>
      </c>
      <c r="H80" s="42">
        <v>51</v>
      </c>
      <c r="I80" s="43">
        <f>SUM(I81)</f>
        <v>0</v>
      </c>
      <c r="J80" s="43">
        <f>SUM(J81)</f>
        <v>0</v>
      </c>
      <c r="K80" s="43">
        <f>SUM(K81)</f>
        <v>0</v>
      </c>
      <c r="L80" s="43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8">
        <v>2</v>
      </c>
      <c r="B81" s="46">
        <v>3</v>
      </c>
      <c r="C81" s="46">
        <v>2</v>
      </c>
      <c r="D81" s="46">
        <v>1</v>
      </c>
      <c r="E81" s="46">
        <v>1</v>
      </c>
      <c r="F81" s="49">
        <v>1</v>
      </c>
      <c r="G81" s="73" t="s">
        <v>74</v>
      </c>
      <c r="H81" s="42">
        <v>52</v>
      </c>
      <c r="I81" s="60">
        <v>0</v>
      </c>
      <c r="J81" s="60">
        <v>0</v>
      </c>
      <c r="K81" s="60">
        <v>0</v>
      </c>
      <c r="L81" s="60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8">
        <v>2</v>
      </c>
      <c r="B82" s="39">
        <v>4</v>
      </c>
      <c r="C82" s="39"/>
      <c r="D82" s="39"/>
      <c r="E82" s="39"/>
      <c r="F82" s="41"/>
      <c r="G82" s="86" t="s">
        <v>75</v>
      </c>
      <c r="H82" s="42">
        <v>53</v>
      </c>
      <c r="I82" s="43">
        <f t="shared" ref="I82:L84" si="4">I83</f>
        <v>0</v>
      </c>
      <c r="J82" s="83">
        <f t="shared" si="4"/>
        <v>0</v>
      </c>
      <c r="K82" s="44">
        <f t="shared" si="4"/>
        <v>0</v>
      </c>
      <c r="L82" s="44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3">
        <v>2</v>
      </c>
      <c r="B83" s="54">
        <v>4</v>
      </c>
      <c r="C83" s="54">
        <v>1</v>
      </c>
      <c r="D83" s="54"/>
      <c r="E83" s="54"/>
      <c r="F83" s="56"/>
      <c r="G83" s="57" t="s">
        <v>76</v>
      </c>
      <c r="H83" s="42">
        <v>54</v>
      </c>
      <c r="I83" s="43">
        <f t="shared" si="4"/>
        <v>0</v>
      </c>
      <c r="J83" s="83">
        <f t="shared" si="4"/>
        <v>0</v>
      </c>
      <c r="K83" s="44">
        <f t="shared" si="4"/>
        <v>0</v>
      </c>
      <c r="L83" s="44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3">
        <v>2</v>
      </c>
      <c r="B84" s="54">
        <v>4</v>
      </c>
      <c r="C84" s="54">
        <v>1</v>
      </c>
      <c r="D84" s="54">
        <v>1</v>
      </c>
      <c r="E84" s="54"/>
      <c r="F84" s="56"/>
      <c r="G84" s="57" t="s">
        <v>76</v>
      </c>
      <c r="H84" s="42">
        <v>55</v>
      </c>
      <c r="I84" s="43">
        <f t="shared" si="4"/>
        <v>0</v>
      </c>
      <c r="J84" s="83">
        <f t="shared" si="4"/>
        <v>0</v>
      </c>
      <c r="K84" s="44">
        <f t="shared" si="4"/>
        <v>0</v>
      </c>
      <c r="L84" s="44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3">
        <v>2</v>
      </c>
      <c r="B85" s="54">
        <v>4</v>
      </c>
      <c r="C85" s="54">
        <v>1</v>
      </c>
      <c r="D85" s="54">
        <v>1</v>
      </c>
      <c r="E85" s="54">
        <v>1</v>
      </c>
      <c r="F85" s="56"/>
      <c r="G85" s="57" t="s">
        <v>76</v>
      </c>
      <c r="H85" s="42">
        <v>56</v>
      </c>
      <c r="I85" s="43">
        <f>SUM(I86:I88)</f>
        <v>0</v>
      </c>
      <c r="J85" s="83">
        <f>SUM(J86:J88)</f>
        <v>0</v>
      </c>
      <c r="K85" s="44">
        <f>SUM(K86:K88)</f>
        <v>0</v>
      </c>
      <c r="L85" s="44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3">
        <v>2</v>
      </c>
      <c r="B86" s="54">
        <v>4</v>
      </c>
      <c r="C86" s="54">
        <v>1</v>
      </c>
      <c r="D86" s="54">
        <v>1</v>
      </c>
      <c r="E86" s="54">
        <v>1</v>
      </c>
      <c r="F86" s="56">
        <v>1</v>
      </c>
      <c r="G86" s="57" t="s">
        <v>77</v>
      </c>
      <c r="H86" s="42">
        <v>57</v>
      </c>
      <c r="I86" s="60">
        <v>0</v>
      </c>
      <c r="J86" s="60">
        <v>0</v>
      </c>
      <c r="K86" s="60">
        <v>0</v>
      </c>
      <c r="L86" s="60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3">
        <v>2</v>
      </c>
      <c r="B87" s="53">
        <v>4</v>
      </c>
      <c r="C87" s="53">
        <v>1</v>
      </c>
      <c r="D87" s="54">
        <v>1</v>
      </c>
      <c r="E87" s="54">
        <v>1</v>
      </c>
      <c r="F87" s="87">
        <v>2</v>
      </c>
      <c r="G87" s="55" t="s">
        <v>78</v>
      </c>
      <c r="H87" s="42">
        <v>58</v>
      </c>
      <c r="I87" s="60">
        <v>0</v>
      </c>
      <c r="J87" s="60">
        <v>0</v>
      </c>
      <c r="K87" s="60">
        <v>0</v>
      </c>
      <c r="L87" s="60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3">
        <v>2</v>
      </c>
      <c r="B88" s="54">
        <v>4</v>
      </c>
      <c r="C88" s="53">
        <v>1</v>
      </c>
      <c r="D88" s="54">
        <v>1</v>
      </c>
      <c r="E88" s="54">
        <v>1</v>
      </c>
      <c r="F88" s="87">
        <v>3</v>
      </c>
      <c r="G88" s="55" t="s">
        <v>79</v>
      </c>
      <c r="H88" s="42">
        <v>59</v>
      </c>
      <c r="I88" s="60">
        <v>0</v>
      </c>
      <c r="J88" s="60">
        <v>0</v>
      </c>
      <c r="K88" s="60">
        <v>0</v>
      </c>
      <c r="L88" s="60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8">
        <v>2</v>
      </c>
      <c r="B89" s="39">
        <v>5</v>
      </c>
      <c r="C89" s="38"/>
      <c r="D89" s="39"/>
      <c r="E89" s="39"/>
      <c r="F89" s="88"/>
      <c r="G89" s="40" t="s">
        <v>80</v>
      </c>
      <c r="H89" s="42">
        <v>60</v>
      </c>
      <c r="I89" s="43">
        <f>SUM(I90+I95+I100)</f>
        <v>0</v>
      </c>
      <c r="J89" s="83">
        <f>SUM(J90+J95+J100)</f>
        <v>0</v>
      </c>
      <c r="K89" s="44">
        <f>SUM(K90+K95+K100)</f>
        <v>0</v>
      </c>
      <c r="L89" s="44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8">
        <v>2</v>
      </c>
      <c r="B90" s="46">
        <v>5</v>
      </c>
      <c r="C90" s="48">
        <v>1</v>
      </c>
      <c r="D90" s="46"/>
      <c r="E90" s="46"/>
      <c r="F90" s="89"/>
      <c r="G90" s="47" t="s">
        <v>81</v>
      </c>
      <c r="H90" s="42">
        <v>61</v>
      </c>
      <c r="I90" s="63">
        <f t="shared" ref="I90:L91" si="5">I91</f>
        <v>0</v>
      </c>
      <c r="J90" s="84">
        <f t="shared" si="5"/>
        <v>0</v>
      </c>
      <c r="K90" s="64">
        <f t="shared" si="5"/>
        <v>0</v>
      </c>
      <c r="L90" s="64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3">
        <v>2</v>
      </c>
      <c r="B91" s="54">
        <v>5</v>
      </c>
      <c r="C91" s="53">
        <v>1</v>
      </c>
      <c r="D91" s="54">
        <v>1</v>
      </c>
      <c r="E91" s="54"/>
      <c r="F91" s="87"/>
      <c r="G91" s="55" t="s">
        <v>81</v>
      </c>
      <c r="H91" s="42">
        <v>62</v>
      </c>
      <c r="I91" s="43">
        <f t="shared" si="5"/>
        <v>0</v>
      </c>
      <c r="J91" s="83">
        <f t="shared" si="5"/>
        <v>0</v>
      </c>
      <c r="K91" s="44">
        <f t="shared" si="5"/>
        <v>0</v>
      </c>
      <c r="L91" s="44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3">
        <v>2</v>
      </c>
      <c r="B92" s="54">
        <v>5</v>
      </c>
      <c r="C92" s="53">
        <v>1</v>
      </c>
      <c r="D92" s="54">
        <v>1</v>
      </c>
      <c r="E92" s="54">
        <v>1</v>
      </c>
      <c r="F92" s="87"/>
      <c r="G92" s="55" t="s">
        <v>81</v>
      </c>
      <c r="H92" s="42">
        <v>63</v>
      </c>
      <c r="I92" s="43">
        <f>SUM(I93:I94)</f>
        <v>0</v>
      </c>
      <c r="J92" s="83">
        <f>SUM(J93:J94)</f>
        <v>0</v>
      </c>
      <c r="K92" s="44">
        <f>SUM(K93:K94)</f>
        <v>0</v>
      </c>
      <c r="L92" s="44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3">
        <v>2</v>
      </c>
      <c r="B93" s="54">
        <v>5</v>
      </c>
      <c r="C93" s="53">
        <v>1</v>
      </c>
      <c r="D93" s="54">
        <v>1</v>
      </c>
      <c r="E93" s="54">
        <v>1</v>
      </c>
      <c r="F93" s="87">
        <v>1</v>
      </c>
      <c r="G93" s="55" t="s">
        <v>82</v>
      </c>
      <c r="H93" s="42">
        <v>64</v>
      </c>
      <c r="I93" s="60">
        <v>0</v>
      </c>
      <c r="J93" s="60">
        <v>0</v>
      </c>
      <c r="K93" s="60">
        <v>0</v>
      </c>
      <c r="L93" s="60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3">
        <v>2</v>
      </c>
      <c r="B94" s="54">
        <v>5</v>
      </c>
      <c r="C94" s="53">
        <v>1</v>
      </c>
      <c r="D94" s="54">
        <v>1</v>
      </c>
      <c r="E94" s="54">
        <v>1</v>
      </c>
      <c r="F94" s="87">
        <v>2</v>
      </c>
      <c r="G94" s="55" t="s">
        <v>83</v>
      </c>
      <c r="H94" s="42">
        <v>65</v>
      </c>
      <c r="I94" s="60">
        <v>0</v>
      </c>
      <c r="J94" s="60">
        <v>0</v>
      </c>
      <c r="K94" s="60">
        <v>0</v>
      </c>
      <c r="L94" s="60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3">
        <v>2</v>
      </c>
      <c r="B95" s="54">
        <v>5</v>
      </c>
      <c r="C95" s="53">
        <v>2</v>
      </c>
      <c r="D95" s="54"/>
      <c r="E95" s="54"/>
      <c r="F95" s="87"/>
      <c r="G95" s="55" t="s">
        <v>84</v>
      </c>
      <c r="H95" s="42">
        <v>66</v>
      </c>
      <c r="I95" s="43">
        <f t="shared" ref="I95:L96" si="6">I96</f>
        <v>0</v>
      </c>
      <c r="J95" s="83">
        <f t="shared" si="6"/>
        <v>0</v>
      </c>
      <c r="K95" s="44">
        <f t="shared" si="6"/>
        <v>0</v>
      </c>
      <c r="L95" s="43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7">
        <v>2</v>
      </c>
      <c r="B96" s="53">
        <v>5</v>
      </c>
      <c r="C96" s="54">
        <v>2</v>
      </c>
      <c r="D96" s="55">
        <v>1</v>
      </c>
      <c r="E96" s="53"/>
      <c r="F96" s="87"/>
      <c r="G96" s="55" t="s">
        <v>84</v>
      </c>
      <c r="H96" s="42">
        <v>67</v>
      </c>
      <c r="I96" s="43">
        <f t="shared" si="6"/>
        <v>0</v>
      </c>
      <c r="J96" s="83">
        <f t="shared" si="6"/>
        <v>0</v>
      </c>
      <c r="K96" s="44">
        <f t="shared" si="6"/>
        <v>0</v>
      </c>
      <c r="L96" s="43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7">
        <v>2</v>
      </c>
      <c r="B97" s="53">
        <v>5</v>
      </c>
      <c r="C97" s="54">
        <v>2</v>
      </c>
      <c r="D97" s="55">
        <v>1</v>
      </c>
      <c r="E97" s="53">
        <v>1</v>
      </c>
      <c r="F97" s="87"/>
      <c r="G97" s="55" t="s">
        <v>84</v>
      </c>
      <c r="H97" s="42">
        <v>68</v>
      </c>
      <c r="I97" s="43">
        <f>SUM(I98:I99)</f>
        <v>0</v>
      </c>
      <c r="J97" s="83">
        <f>SUM(J98:J99)</f>
        <v>0</v>
      </c>
      <c r="K97" s="44">
        <f>SUM(K98:K99)</f>
        <v>0</v>
      </c>
      <c r="L97" s="43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7">
        <v>2</v>
      </c>
      <c r="B98" s="53">
        <v>5</v>
      </c>
      <c r="C98" s="54">
        <v>2</v>
      </c>
      <c r="D98" s="55">
        <v>1</v>
      </c>
      <c r="E98" s="53">
        <v>1</v>
      </c>
      <c r="F98" s="87">
        <v>1</v>
      </c>
      <c r="G98" s="55" t="s">
        <v>85</v>
      </c>
      <c r="H98" s="42">
        <v>69</v>
      </c>
      <c r="I98" s="60">
        <v>0</v>
      </c>
      <c r="J98" s="60">
        <v>0</v>
      </c>
      <c r="K98" s="60">
        <v>0</v>
      </c>
      <c r="L98" s="60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7">
        <v>2</v>
      </c>
      <c r="B99" s="53">
        <v>5</v>
      </c>
      <c r="C99" s="54">
        <v>2</v>
      </c>
      <c r="D99" s="55">
        <v>1</v>
      </c>
      <c r="E99" s="53">
        <v>1</v>
      </c>
      <c r="F99" s="87">
        <v>2</v>
      </c>
      <c r="G99" s="55" t="s">
        <v>86</v>
      </c>
      <c r="H99" s="42">
        <v>70</v>
      </c>
      <c r="I99" s="60">
        <v>0</v>
      </c>
      <c r="J99" s="60">
        <v>0</v>
      </c>
      <c r="K99" s="60">
        <v>0</v>
      </c>
      <c r="L99" s="60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7">
        <v>2</v>
      </c>
      <c r="B100" s="53">
        <v>5</v>
      </c>
      <c r="C100" s="54">
        <v>3</v>
      </c>
      <c r="D100" s="55"/>
      <c r="E100" s="53"/>
      <c r="F100" s="87"/>
      <c r="G100" s="55" t="s">
        <v>87</v>
      </c>
      <c r="H100" s="42">
        <v>71</v>
      </c>
      <c r="I100" s="43">
        <f t="shared" ref="I100:L101" si="7">I101</f>
        <v>0</v>
      </c>
      <c r="J100" s="83">
        <f t="shared" si="7"/>
        <v>0</v>
      </c>
      <c r="K100" s="44">
        <f t="shared" si="7"/>
        <v>0</v>
      </c>
      <c r="L100" s="43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7">
        <v>2</v>
      </c>
      <c r="B101" s="53">
        <v>5</v>
      </c>
      <c r="C101" s="54">
        <v>3</v>
      </c>
      <c r="D101" s="55">
        <v>1</v>
      </c>
      <c r="E101" s="53"/>
      <c r="F101" s="87"/>
      <c r="G101" s="55" t="s">
        <v>88</v>
      </c>
      <c r="H101" s="42">
        <v>72</v>
      </c>
      <c r="I101" s="43">
        <f t="shared" si="7"/>
        <v>0</v>
      </c>
      <c r="J101" s="83">
        <f t="shared" si="7"/>
        <v>0</v>
      </c>
      <c r="K101" s="44">
        <f t="shared" si="7"/>
        <v>0</v>
      </c>
      <c r="L101" s="43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5">
        <v>2</v>
      </c>
      <c r="B102" s="66">
        <v>5</v>
      </c>
      <c r="C102" s="67">
        <v>3</v>
      </c>
      <c r="D102" s="68">
        <v>1</v>
      </c>
      <c r="E102" s="66">
        <v>1</v>
      </c>
      <c r="F102" s="90"/>
      <c r="G102" s="68" t="s">
        <v>88</v>
      </c>
      <c r="H102" s="42">
        <v>73</v>
      </c>
      <c r="I102" s="52">
        <f>SUM(I103:I104)</f>
        <v>0</v>
      </c>
      <c r="J102" s="85">
        <f>SUM(J103:J104)</f>
        <v>0</v>
      </c>
      <c r="K102" s="51">
        <f>SUM(K103:K104)</f>
        <v>0</v>
      </c>
      <c r="L102" s="52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7">
        <v>2</v>
      </c>
      <c r="B103" s="53">
        <v>5</v>
      </c>
      <c r="C103" s="54">
        <v>3</v>
      </c>
      <c r="D103" s="55">
        <v>1</v>
      </c>
      <c r="E103" s="53">
        <v>1</v>
      </c>
      <c r="F103" s="87">
        <v>1</v>
      </c>
      <c r="G103" s="55" t="s">
        <v>88</v>
      </c>
      <c r="H103" s="42">
        <v>74</v>
      </c>
      <c r="I103" s="60">
        <v>0</v>
      </c>
      <c r="J103" s="60">
        <v>0</v>
      </c>
      <c r="K103" s="60">
        <v>0</v>
      </c>
      <c r="L103" s="60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5">
        <v>2</v>
      </c>
      <c r="B104" s="66">
        <v>5</v>
      </c>
      <c r="C104" s="67">
        <v>3</v>
      </c>
      <c r="D104" s="68">
        <v>1</v>
      </c>
      <c r="E104" s="66">
        <v>1</v>
      </c>
      <c r="F104" s="90">
        <v>2</v>
      </c>
      <c r="G104" s="68" t="s">
        <v>89</v>
      </c>
      <c r="H104" s="42">
        <v>75</v>
      </c>
      <c r="I104" s="60">
        <v>0</v>
      </c>
      <c r="J104" s="60">
        <v>0</v>
      </c>
      <c r="K104" s="60">
        <v>0</v>
      </c>
      <c r="L104" s="60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5">
        <v>2</v>
      </c>
      <c r="B105" s="66">
        <v>5</v>
      </c>
      <c r="C105" s="67">
        <v>3</v>
      </c>
      <c r="D105" s="68">
        <v>2</v>
      </c>
      <c r="E105" s="66"/>
      <c r="F105" s="90"/>
      <c r="G105" s="68" t="s">
        <v>90</v>
      </c>
      <c r="H105" s="42">
        <v>76</v>
      </c>
      <c r="I105" s="52">
        <f>I106</f>
        <v>0</v>
      </c>
      <c r="J105" s="52">
        <f>J106</f>
        <v>0</v>
      </c>
      <c r="K105" s="52">
        <f>K106</f>
        <v>0</v>
      </c>
      <c r="L105" s="52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5">
        <v>2</v>
      </c>
      <c r="B106" s="66">
        <v>5</v>
      </c>
      <c r="C106" s="67">
        <v>3</v>
      </c>
      <c r="D106" s="68">
        <v>2</v>
      </c>
      <c r="E106" s="66">
        <v>1</v>
      </c>
      <c r="F106" s="90"/>
      <c r="G106" s="68" t="s">
        <v>90</v>
      </c>
      <c r="H106" s="42">
        <v>77</v>
      </c>
      <c r="I106" s="52">
        <f>SUM(I107:I108)</f>
        <v>0</v>
      </c>
      <c r="J106" s="52">
        <f>SUM(J107:J108)</f>
        <v>0</v>
      </c>
      <c r="K106" s="52">
        <f>SUM(K107:K108)</f>
        <v>0</v>
      </c>
      <c r="L106" s="52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5">
        <v>2</v>
      </c>
      <c r="B107" s="66">
        <v>5</v>
      </c>
      <c r="C107" s="67">
        <v>3</v>
      </c>
      <c r="D107" s="68">
        <v>2</v>
      </c>
      <c r="E107" s="66">
        <v>1</v>
      </c>
      <c r="F107" s="90">
        <v>1</v>
      </c>
      <c r="G107" s="68" t="s">
        <v>90</v>
      </c>
      <c r="H107" s="42">
        <v>78</v>
      </c>
      <c r="I107" s="60">
        <v>0</v>
      </c>
      <c r="J107" s="60">
        <v>0</v>
      </c>
      <c r="K107" s="60">
        <v>0</v>
      </c>
      <c r="L107" s="60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5">
        <v>2</v>
      </c>
      <c r="B108" s="66">
        <v>5</v>
      </c>
      <c r="C108" s="67">
        <v>3</v>
      </c>
      <c r="D108" s="68">
        <v>2</v>
      </c>
      <c r="E108" s="66">
        <v>1</v>
      </c>
      <c r="F108" s="90">
        <v>2</v>
      </c>
      <c r="G108" s="68" t="s">
        <v>91</v>
      </c>
      <c r="H108" s="42">
        <v>79</v>
      </c>
      <c r="I108" s="60">
        <v>0</v>
      </c>
      <c r="J108" s="60">
        <v>0</v>
      </c>
      <c r="K108" s="60">
        <v>0</v>
      </c>
      <c r="L108" s="60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6">
        <v>2</v>
      </c>
      <c r="B109" s="38">
        <v>6</v>
      </c>
      <c r="C109" s="39"/>
      <c r="D109" s="40"/>
      <c r="E109" s="38"/>
      <c r="F109" s="88"/>
      <c r="G109" s="91" t="s">
        <v>92</v>
      </c>
      <c r="H109" s="42">
        <v>80</v>
      </c>
      <c r="I109" s="43">
        <f>SUM(I110+I115+I119+I123+I127)</f>
        <v>0</v>
      </c>
      <c r="J109" s="83">
        <f>SUM(J110+J115+J119+J123+J127)</f>
        <v>0</v>
      </c>
      <c r="K109" s="44">
        <f>SUM(K110+K115+K119+K123+K127)</f>
        <v>0</v>
      </c>
      <c r="L109" s="43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5">
        <v>2</v>
      </c>
      <c r="B110" s="66">
        <v>6</v>
      </c>
      <c r="C110" s="67">
        <v>1</v>
      </c>
      <c r="D110" s="68"/>
      <c r="E110" s="66"/>
      <c r="F110" s="90"/>
      <c r="G110" s="68" t="s">
        <v>93</v>
      </c>
      <c r="H110" s="42">
        <v>81</v>
      </c>
      <c r="I110" s="52">
        <f t="shared" ref="I110:L111" si="8">I111</f>
        <v>0</v>
      </c>
      <c r="J110" s="85">
        <f t="shared" si="8"/>
        <v>0</v>
      </c>
      <c r="K110" s="51">
        <f t="shared" si="8"/>
        <v>0</v>
      </c>
      <c r="L110" s="52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7">
        <v>2</v>
      </c>
      <c r="B111" s="53">
        <v>6</v>
      </c>
      <c r="C111" s="54">
        <v>1</v>
      </c>
      <c r="D111" s="55">
        <v>1</v>
      </c>
      <c r="E111" s="53"/>
      <c r="F111" s="87"/>
      <c r="G111" s="55" t="s">
        <v>93</v>
      </c>
      <c r="H111" s="42">
        <v>82</v>
      </c>
      <c r="I111" s="43">
        <f t="shared" si="8"/>
        <v>0</v>
      </c>
      <c r="J111" s="83">
        <f t="shared" si="8"/>
        <v>0</v>
      </c>
      <c r="K111" s="44">
        <f t="shared" si="8"/>
        <v>0</v>
      </c>
      <c r="L111" s="43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7">
        <v>2</v>
      </c>
      <c r="B112" s="53">
        <v>6</v>
      </c>
      <c r="C112" s="54">
        <v>1</v>
      </c>
      <c r="D112" s="55">
        <v>1</v>
      </c>
      <c r="E112" s="53">
        <v>1</v>
      </c>
      <c r="F112" s="87"/>
      <c r="G112" s="55" t="s">
        <v>93</v>
      </c>
      <c r="H112" s="42">
        <v>83</v>
      </c>
      <c r="I112" s="43">
        <f>SUM(I113:I114)</f>
        <v>0</v>
      </c>
      <c r="J112" s="83">
        <f>SUM(J113:J114)</f>
        <v>0</v>
      </c>
      <c r="K112" s="44">
        <f>SUM(K113:K114)</f>
        <v>0</v>
      </c>
      <c r="L112" s="43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7">
        <v>2</v>
      </c>
      <c r="B113" s="53">
        <v>6</v>
      </c>
      <c r="C113" s="54">
        <v>1</v>
      </c>
      <c r="D113" s="55">
        <v>1</v>
      </c>
      <c r="E113" s="53">
        <v>1</v>
      </c>
      <c r="F113" s="87">
        <v>1</v>
      </c>
      <c r="G113" s="55" t="s">
        <v>94</v>
      </c>
      <c r="H113" s="42">
        <v>84</v>
      </c>
      <c r="I113" s="60">
        <v>0</v>
      </c>
      <c r="J113" s="60">
        <v>0</v>
      </c>
      <c r="K113" s="60">
        <v>0</v>
      </c>
      <c r="L113" s="60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3">
        <v>2</v>
      </c>
      <c r="B114" s="48">
        <v>6</v>
      </c>
      <c r="C114" s="46">
        <v>1</v>
      </c>
      <c r="D114" s="47">
        <v>1</v>
      </c>
      <c r="E114" s="48">
        <v>1</v>
      </c>
      <c r="F114" s="89">
        <v>2</v>
      </c>
      <c r="G114" s="47" t="s">
        <v>95</v>
      </c>
      <c r="H114" s="42">
        <v>85</v>
      </c>
      <c r="I114" s="58">
        <v>0</v>
      </c>
      <c r="J114" s="58">
        <v>0</v>
      </c>
      <c r="K114" s="58">
        <v>0</v>
      </c>
      <c r="L114" s="58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7">
        <v>2</v>
      </c>
      <c r="B115" s="53">
        <v>6</v>
      </c>
      <c r="C115" s="54">
        <v>2</v>
      </c>
      <c r="D115" s="55"/>
      <c r="E115" s="53"/>
      <c r="F115" s="87"/>
      <c r="G115" s="55" t="s">
        <v>96</v>
      </c>
      <c r="H115" s="42">
        <v>86</v>
      </c>
      <c r="I115" s="43">
        <f t="shared" ref="I115:L117" si="9">I116</f>
        <v>0</v>
      </c>
      <c r="J115" s="83">
        <f t="shared" si="9"/>
        <v>0</v>
      </c>
      <c r="K115" s="44">
        <f t="shared" si="9"/>
        <v>0</v>
      </c>
      <c r="L115" s="43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7">
        <v>2</v>
      </c>
      <c r="B116" s="53">
        <v>6</v>
      </c>
      <c r="C116" s="54">
        <v>2</v>
      </c>
      <c r="D116" s="55">
        <v>1</v>
      </c>
      <c r="E116" s="53"/>
      <c r="F116" s="87"/>
      <c r="G116" s="55" t="s">
        <v>96</v>
      </c>
      <c r="H116" s="42">
        <v>87</v>
      </c>
      <c r="I116" s="43">
        <f t="shared" si="9"/>
        <v>0</v>
      </c>
      <c r="J116" s="83">
        <f t="shared" si="9"/>
        <v>0</v>
      </c>
      <c r="K116" s="44">
        <f t="shared" si="9"/>
        <v>0</v>
      </c>
      <c r="L116" s="43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7">
        <v>2</v>
      </c>
      <c r="B117" s="53">
        <v>6</v>
      </c>
      <c r="C117" s="54">
        <v>2</v>
      </c>
      <c r="D117" s="55">
        <v>1</v>
      </c>
      <c r="E117" s="53">
        <v>1</v>
      </c>
      <c r="F117" s="87"/>
      <c r="G117" s="55" t="s">
        <v>96</v>
      </c>
      <c r="H117" s="42">
        <v>88</v>
      </c>
      <c r="I117" s="92">
        <f t="shared" si="9"/>
        <v>0</v>
      </c>
      <c r="J117" s="93">
        <f t="shared" si="9"/>
        <v>0</v>
      </c>
      <c r="K117" s="94">
        <f t="shared" si="9"/>
        <v>0</v>
      </c>
      <c r="L117" s="92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7">
        <v>2</v>
      </c>
      <c r="B118" s="53">
        <v>6</v>
      </c>
      <c r="C118" s="54">
        <v>2</v>
      </c>
      <c r="D118" s="55">
        <v>1</v>
      </c>
      <c r="E118" s="53">
        <v>1</v>
      </c>
      <c r="F118" s="87">
        <v>1</v>
      </c>
      <c r="G118" s="55" t="s">
        <v>96</v>
      </c>
      <c r="H118" s="42">
        <v>89</v>
      </c>
      <c r="I118" s="60">
        <v>0</v>
      </c>
      <c r="J118" s="60">
        <v>0</v>
      </c>
      <c r="K118" s="60">
        <v>0</v>
      </c>
      <c r="L118" s="60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3">
        <v>2</v>
      </c>
      <c r="B119" s="48">
        <v>6</v>
      </c>
      <c r="C119" s="46">
        <v>3</v>
      </c>
      <c r="D119" s="47"/>
      <c r="E119" s="48"/>
      <c r="F119" s="89"/>
      <c r="G119" s="47" t="s">
        <v>97</v>
      </c>
      <c r="H119" s="42">
        <v>90</v>
      </c>
      <c r="I119" s="63">
        <f t="shared" ref="I119:L121" si="10">I120</f>
        <v>0</v>
      </c>
      <c r="J119" s="84">
        <f t="shared" si="10"/>
        <v>0</v>
      </c>
      <c r="K119" s="64">
        <f t="shared" si="10"/>
        <v>0</v>
      </c>
      <c r="L119" s="63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7">
        <v>2</v>
      </c>
      <c r="B120" s="53">
        <v>6</v>
      </c>
      <c r="C120" s="54">
        <v>3</v>
      </c>
      <c r="D120" s="55">
        <v>1</v>
      </c>
      <c r="E120" s="53"/>
      <c r="F120" s="87"/>
      <c r="G120" s="55" t="s">
        <v>97</v>
      </c>
      <c r="H120" s="42">
        <v>91</v>
      </c>
      <c r="I120" s="43">
        <f t="shared" si="10"/>
        <v>0</v>
      </c>
      <c r="J120" s="83">
        <f t="shared" si="10"/>
        <v>0</v>
      </c>
      <c r="K120" s="44">
        <f t="shared" si="10"/>
        <v>0</v>
      </c>
      <c r="L120" s="43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7">
        <v>2</v>
      </c>
      <c r="B121" s="53">
        <v>6</v>
      </c>
      <c r="C121" s="54">
        <v>3</v>
      </c>
      <c r="D121" s="55">
        <v>1</v>
      </c>
      <c r="E121" s="53">
        <v>1</v>
      </c>
      <c r="F121" s="87"/>
      <c r="G121" s="55" t="s">
        <v>97</v>
      </c>
      <c r="H121" s="42">
        <v>92</v>
      </c>
      <c r="I121" s="43">
        <f t="shared" si="10"/>
        <v>0</v>
      </c>
      <c r="J121" s="83">
        <f t="shared" si="10"/>
        <v>0</v>
      </c>
      <c r="K121" s="44">
        <f t="shared" si="10"/>
        <v>0</v>
      </c>
      <c r="L121" s="43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7">
        <v>2</v>
      </c>
      <c r="B122" s="53">
        <v>6</v>
      </c>
      <c r="C122" s="54">
        <v>3</v>
      </c>
      <c r="D122" s="55">
        <v>1</v>
      </c>
      <c r="E122" s="53">
        <v>1</v>
      </c>
      <c r="F122" s="87">
        <v>1</v>
      </c>
      <c r="G122" s="55" t="s">
        <v>97</v>
      </c>
      <c r="H122" s="42">
        <v>93</v>
      </c>
      <c r="I122" s="60">
        <v>0</v>
      </c>
      <c r="J122" s="60">
        <v>0</v>
      </c>
      <c r="K122" s="60">
        <v>0</v>
      </c>
      <c r="L122" s="60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3">
        <v>2</v>
      </c>
      <c r="B123" s="48">
        <v>6</v>
      </c>
      <c r="C123" s="46">
        <v>4</v>
      </c>
      <c r="D123" s="47"/>
      <c r="E123" s="48"/>
      <c r="F123" s="89"/>
      <c r="G123" s="47" t="s">
        <v>98</v>
      </c>
      <c r="H123" s="42">
        <v>94</v>
      </c>
      <c r="I123" s="63">
        <f t="shared" ref="I123:L125" si="11">I124</f>
        <v>0</v>
      </c>
      <c r="J123" s="84">
        <f t="shared" si="11"/>
        <v>0</v>
      </c>
      <c r="K123" s="64">
        <f t="shared" si="11"/>
        <v>0</v>
      </c>
      <c r="L123" s="63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7">
        <v>2</v>
      </c>
      <c r="B124" s="53">
        <v>6</v>
      </c>
      <c r="C124" s="54">
        <v>4</v>
      </c>
      <c r="D124" s="55">
        <v>1</v>
      </c>
      <c r="E124" s="53"/>
      <c r="F124" s="87"/>
      <c r="G124" s="55" t="s">
        <v>98</v>
      </c>
      <c r="H124" s="42">
        <v>95</v>
      </c>
      <c r="I124" s="43">
        <f t="shared" si="11"/>
        <v>0</v>
      </c>
      <c r="J124" s="83">
        <f t="shared" si="11"/>
        <v>0</v>
      </c>
      <c r="K124" s="44">
        <f t="shared" si="11"/>
        <v>0</v>
      </c>
      <c r="L124" s="43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7">
        <v>2</v>
      </c>
      <c r="B125" s="53">
        <v>6</v>
      </c>
      <c r="C125" s="54">
        <v>4</v>
      </c>
      <c r="D125" s="55">
        <v>1</v>
      </c>
      <c r="E125" s="53">
        <v>1</v>
      </c>
      <c r="F125" s="87"/>
      <c r="G125" s="55" t="s">
        <v>98</v>
      </c>
      <c r="H125" s="42">
        <v>96</v>
      </c>
      <c r="I125" s="43">
        <f t="shared" si="11"/>
        <v>0</v>
      </c>
      <c r="J125" s="83">
        <f t="shared" si="11"/>
        <v>0</v>
      </c>
      <c r="K125" s="44">
        <f t="shared" si="11"/>
        <v>0</v>
      </c>
      <c r="L125" s="43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7">
        <v>2</v>
      </c>
      <c r="B126" s="53">
        <v>6</v>
      </c>
      <c r="C126" s="54">
        <v>4</v>
      </c>
      <c r="D126" s="55">
        <v>1</v>
      </c>
      <c r="E126" s="53">
        <v>1</v>
      </c>
      <c r="F126" s="87">
        <v>1</v>
      </c>
      <c r="G126" s="55" t="s">
        <v>98</v>
      </c>
      <c r="H126" s="42">
        <v>97</v>
      </c>
      <c r="I126" s="60">
        <v>0</v>
      </c>
      <c r="J126" s="60">
        <v>0</v>
      </c>
      <c r="K126" s="60">
        <v>0</v>
      </c>
      <c r="L126" s="60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5">
        <v>2</v>
      </c>
      <c r="B127" s="74">
        <v>6</v>
      </c>
      <c r="C127" s="75">
        <v>5</v>
      </c>
      <c r="D127" s="77"/>
      <c r="E127" s="74"/>
      <c r="F127" s="95"/>
      <c r="G127" s="77" t="s">
        <v>99</v>
      </c>
      <c r="H127" s="42">
        <v>98</v>
      </c>
      <c r="I127" s="70">
        <f t="shared" ref="I127:L129" si="12">I128</f>
        <v>0</v>
      </c>
      <c r="J127" s="96">
        <f t="shared" si="12"/>
        <v>0</v>
      </c>
      <c r="K127" s="71">
        <f t="shared" si="12"/>
        <v>0</v>
      </c>
      <c r="L127" s="70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7">
        <v>2</v>
      </c>
      <c r="B128" s="53">
        <v>6</v>
      </c>
      <c r="C128" s="54">
        <v>5</v>
      </c>
      <c r="D128" s="55">
        <v>1</v>
      </c>
      <c r="E128" s="53"/>
      <c r="F128" s="87"/>
      <c r="G128" s="77" t="s">
        <v>100</v>
      </c>
      <c r="H128" s="42">
        <v>99</v>
      </c>
      <c r="I128" s="43">
        <f t="shared" si="12"/>
        <v>0</v>
      </c>
      <c r="J128" s="83">
        <f t="shared" si="12"/>
        <v>0</v>
      </c>
      <c r="K128" s="44">
        <f t="shared" si="12"/>
        <v>0</v>
      </c>
      <c r="L128" s="43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7">
        <v>2</v>
      </c>
      <c r="B129" s="53">
        <v>6</v>
      </c>
      <c r="C129" s="54">
        <v>5</v>
      </c>
      <c r="D129" s="55">
        <v>1</v>
      </c>
      <c r="E129" s="53">
        <v>1</v>
      </c>
      <c r="F129" s="87"/>
      <c r="G129" s="77" t="s">
        <v>99</v>
      </c>
      <c r="H129" s="42">
        <v>100</v>
      </c>
      <c r="I129" s="43">
        <f t="shared" si="12"/>
        <v>0</v>
      </c>
      <c r="J129" s="83">
        <f t="shared" si="12"/>
        <v>0</v>
      </c>
      <c r="K129" s="44">
        <f t="shared" si="12"/>
        <v>0</v>
      </c>
      <c r="L129" s="43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3">
        <v>2</v>
      </c>
      <c r="B130" s="54">
        <v>6</v>
      </c>
      <c r="C130" s="53">
        <v>5</v>
      </c>
      <c r="D130" s="53">
        <v>1</v>
      </c>
      <c r="E130" s="55">
        <v>1</v>
      </c>
      <c r="F130" s="87">
        <v>1</v>
      </c>
      <c r="G130" s="77" t="s">
        <v>101</v>
      </c>
      <c r="H130" s="42">
        <v>101</v>
      </c>
      <c r="I130" s="60">
        <v>0</v>
      </c>
      <c r="J130" s="60">
        <v>0</v>
      </c>
      <c r="K130" s="60">
        <v>0</v>
      </c>
      <c r="L130" s="60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6">
        <v>2</v>
      </c>
      <c r="B131" s="38">
        <v>7</v>
      </c>
      <c r="C131" s="38"/>
      <c r="D131" s="39"/>
      <c r="E131" s="39"/>
      <c r="F131" s="41"/>
      <c r="G131" s="40" t="s">
        <v>102</v>
      </c>
      <c r="H131" s="42">
        <v>102</v>
      </c>
      <c r="I131" s="44">
        <f>SUM(I132+I137+I145)</f>
        <v>5620</v>
      </c>
      <c r="J131" s="83">
        <f>SUM(J132+J137+J145)</f>
        <v>5620</v>
      </c>
      <c r="K131" s="44">
        <f>SUM(K132+K137+K145)</f>
        <v>5620</v>
      </c>
      <c r="L131" s="43">
        <f>SUM(L132+L137+L145)</f>
        <v>5620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7">
        <v>2</v>
      </c>
      <c r="B132" s="53">
        <v>7</v>
      </c>
      <c r="C132" s="53">
        <v>1</v>
      </c>
      <c r="D132" s="54"/>
      <c r="E132" s="54"/>
      <c r="F132" s="56"/>
      <c r="G132" s="55" t="s">
        <v>103</v>
      </c>
      <c r="H132" s="42">
        <v>103</v>
      </c>
      <c r="I132" s="44">
        <f t="shared" ref="I132:L133" si="13">I133</f>
        <v>0</v>
      </c>
      <c r="J132" s="83">
        <f t="shared" si="13"/>
        <v>0</v>
      </c>
      <c r="K132" s="44">
        <f t="shared" si="13"/>
        <v>0</v>
      </c>
      <c r="L132" s="43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7">
        <v>2</v>
      </c>
      <c r="B133" s="53">
        <v>7</v>
      </c>
      <c r="C133" s="53">
        <v>1</v>
      </c>
      <c r="D133" s="54">
        <v>1</v>
      </c>
      <c r="E133" s="54"/>
      <c r="F133" s="56"/>
      <c r="G133" s="55" t="s">
        <v>103</v>
      </c>
      <c r="H133" s="42">
        <v>104</v>
      </c>
      <c r="I133" s="44">
        <f t="shared" si="13"/>
        <v>0</v>
      </c>
      <c r="J133" s="83">
        <f t="shared" si="13"/>
        <v>0</v>
      </c>
      <c r="K133" s="44">
        <f t="shared" si="13"/>
        <v>0</v>
      </c>
      <c r="L133" s="43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7">
        <v>2</v>
      </c>
      <c r="B134" s="53">
        <v>7</v>
      </c>
      <c r="C134" s="53">
        <v>1</v>
      </c>
      <c r="D134" s="54">
        <v>1</v>
      </c>
      <c r="E134" s="54">
        <v>1</v>
      </c>
      <c r="F134" s="56"/>
      <c r="G134" s="55" t="s">
        <v>103</v>
      </c>
      <c r="H134" s="42">
        <v>105</v>
      </c>
      <c r="I134" s="44">
        <f>SUM(I135:I136)</f>
        <v>0</v>
      </c>
      <c r="J134" s="83">
        <f>SUM(J135:J136)</f>
        <v>0</v>
      </c>
      <c r="K134" s="44">
        <f>SUM(K135:K136)</f>
        <v>0</v>
      </c>
      <c r="L134" s="43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3">
        <v>2</v>
      </c>
      <c r="B135" s="48">
        <v>7</v>
      </c>
      <c r="C135" s="73">
        <v>1</v>
      </c>
      <c r="D135" s="53">
        <v>1</v>
      </c>
      <c r="E135" s="46">
        <v>1</v>
      </c>
      <c r="F135" s="49">
        <v>1</v>
      </c>
      <c r="G135" s="47" t="s">
        <v>104</v>
      </c>
      <c r="H135" s="42">
        <v>106</v>
      </c>
      <c r="I135" s="97">
        <v>0</v>
      </c>
      <c r="J135" s="97">
        <v>0</v>
      </c>
      <c r="K135" s="97">
        <v>0</v>
      </c>
      <c r="L135" s="97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3">
        <v>2</v>
      </c>
      <c r="B136" s="53">
        <v>7</v>
      </c>
      <c r="C136" s="57">
        <v>1</v>
      </c>
      <c r="D136" s="53">
        <v>1</v>
      </c>
      <c r="E136" s="54">
        <v>1</v>
      </c>
      <c r="F136" s="56">
        <v>2</v>
      </c>
      <c r="G136" s="55" t="s">
        <v>105</v>
      </c>
      <c r="H136" s="42">
        <v>107</v>
      </c>
      <c r="I136" s="59">
        <v>0</v>
      </c>
      <c r="J136" s="59">
        <v>0</v>
      </c>
      <c r="K136" s="59">
        <v>0</v>
      </c>
      <c r="L136" s="59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5">
        <v>2</v>
      </c>
      <c r="B137" s="66">
        <v>7</v>
      </c>
      <c r="C137" s="65">
        <v>2</v>
      </c>
      <c r="D137" s="66"/>
      <c r="E137" s="67"/>
      <c r="F137" s="69"/>
      <c r="G137" s="68" t="s">
        <v>106</v>
      </c>
      <c r="H137" s="42">
        <v>108</v>
      </c>
      <c r="I137" s="51">
        <f t="shared" ref="I137:L138" si="14">I138</f>
        <v>0</v>
      </c>
      <c r="J137" s="85">
        <f t="shared" si="14"/>
        <v>0</v>
      </c>
      <c r="K137" s="51">
        <f t="shared" si="14"/>
        <v>0</v>
      </c>
      <c r="L137" s="52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7">
        <v>2</v>
      </c>
      <c r="B138" s="53">
        <v>7</v>
      </c>
      <c r="C138" s="57">
        <v>2</v>
      </c>
      <c r="D138" s="53">
        <v>1</v>
      </c>
      <c r="E138" s="54"/>
      <c r="F138" s="56"/>
      <c r="G138" s="55" t="s">
        <v>107</v>
      </c>
      <c r="H138" s="42">
        <v>109</v>
      </c>
      <c r="I138" s="44">
        <f t="shared" si="14"/>
        <v>0</v>
      </c>
      <c r="J138" s="83">
        <f t="shared" si="14"/>
        <v>0</v>
      </c>
      <c r="K138" s="44">
        <f t="shared" si="14"/>
        <v>0</v>
      </c>
      <c r="L138" s="43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7">
        <v>2</v>
      </c>
      <c r="B139" s="53">
        <v>7</v>
      </c>
      <c r="C139" s="57">
        <v>2</v>
      </c>
      <c r="D139" s="53">
        <v>1</v>
      </c>
      <c r="E139" s="54">
        <v>1</v>
      </c>
      <c r="F139" s="56"/>
      <c r="G139" s="55" t="s">
        <v>107</v>
      </c>
      <c r="H139" s="42">
        <v>110</v>
      </c>
      <c r="I139" s="44">
        <f>SUM(I140:I141)</f>
        <v>0</v>
      </c>
      <c r="J139" s="83">
        <f>SUM(J140:J141)</f>
        <v>0</v>
      </c>
      <c r="K139" s="44">
        <f>SUM(K140:K141)</f>
        <v>0</v>
      </c>
      <c r="L139" s="43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7">
        <v>2</v>
      </c>
      <c r="B140" s="53">
        <v>7</v>
      </c>
      <c r="C140" s="57">
        <v>2</v>
      </c>
      <c r="D140" s="53">
        <v>1</v>
      </c>
      <c r="E140" s="54">
        <v>1</v>
      </c>
      <c r="F140" s="56">
        <v>1</v>
      </c>
      <c r="G140" s="55" t="s">
        <v>108</v>
      </c>
      <c r="H140" s="42">
        <v>111</v>
      </c>
      <c r="I140" s="59">
        <v>0</v>
      </c>
      <c r="J140" s="59">
        <v>0</v>
      </c>
      <c r="K140" s="59">
        <v>0</v>
      </c>
      <c r="L140" s="59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7">
        <v>2</v>
      </c>
      <c r="B141" s="53">
        <v>7</v>
      </c>
      <c r="C141" s="57">
        <v>2</v>
      </c>
      <c r="D141" s="53">
        <v>1</v>
      </c>
      <c r="E141" s="54">
        <v>1</v>
      </c>
      <c r="F141" s="56">
        <v>2</v>
      </c>
      <c r="G141" s="55" t="s">
        <v>109</v>
      </c>
      <c r="H141" s="42">
        <v>112</v>
      </c>
      <c r="I141" s="59">
        <v>0</v>
      </c>
      <c r="J141" s="59">
        <v>0</v>
      </c>
      <c r="K141" s="59">
        <v>0</v>
      </c>
      <c r="L141" s="59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7">
        <v>2</v>
      </c>
      <c r="B142" s="53">
        <v>7</v>
      </c>
      <c r="C142" s="57">
        <v>2</v>
      </c>
      <c r="D142" s="53">
        <v>2</v>
      </c>
      <c r="E142" s="54"/>
      <c r="F142" s="56"/>
      <c r="G142" s="55" t="s">
        <v>110</v>
      </c>
      <c r="H142" s="42">
        <v>113</v>
      </c>
      <c r="I142" s="44">
        <f>I143</f>
        <v>0</v>
      </c>
      <c r="J142" s="44">
        <f>J143</f>
        <v>0</v>
      </c>
      <c r="K142" s="44">
        <f>K143</f>
        <v>0</v>
      </c>
      <c r="L142" s="44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7">
        <v>2</v>
      </c>
      <c r="B143" s="53">
        <v>7</v>
      </c>
      <c r="C143" s="57">
        <v>2</v>
      </c>
      <c r="D143" s="53">
        <v>2</v>
      </c>
      <c r="E143" s="54">
        <v>1</v>
      </c>
      <c r="F143" s="56"/>
      <c r="G143" s="55" t="s">
        <v>110</v>
      </c>
      <c r="H143" s="42">
        <v>114</v>
      </c>
      <c r="I143" s="44">
        <f>SUM(I144)</f>
        <v>0</v>
      </c>
      <c r="J143" s="44">
        <f>SUM(J144)</f>
        <v>0</v>
      </c>
      <c r="K143" s="44">
        <f>SUM(K144)</f>
        <v>0</v>
      </c>
      <c r="L143" s="44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7">
        <v>2</v>
      </c>
      <c r="B144" s="53">
        <v>7</v>
      </c>
      <c r="C144" s="57">
        <v>2</v>
      </c>
      <c r="D144" s="53">
        <v>2</v>
      </c>
      <c r="E144" s="54">
        <v>1</v>
      </c>
      <c r="F144" s="56">
        <v>1</v>
      </c>
      <c r="G144" s="55" t="s">
        <v>110</v>
      </c>
      <c r="H144" s="42">
        <v>115</v>
      </c>
      <c r="I144" s="59">
        <v>0</v>
      </c>
      <c r="J144" s="59">
        <v>0</v>
      </c>
      <c r="K144" s="59">
        <v>0</v>
      </c>
      <c r="L144" s="59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7">
        <v>2</v>
      </c>
      <c r="B145" s="53">
        <v>7</v>
      </c>
      <c r="C145" s="57">
        <v>3</v>
      </c>
      <c r="D145" s="53"/>
      <c r="E145" s="54"/>
      <c r="F145" s="56"/>
      <c r="G145" s="55" t="s">
        <v>111</v>
      </c>
      <c r="H145" s="42">
        <v>116</v>
      </c>
      <c r="I145" s="44">
        <f t="shared" ref="I145:L146" si="15">I146</f>
        <v>5620</v>
      </c>
      <c r="J145" s="83">
        <f t="shared" si="15"/>
        <v>5620</v>
      </c>
      <c r="K145" s="44">
        <f t="shared" si="15"/>
        <v>5620</v>
      </c>
      <c r="L145" s="43">
        <f t="shared" si="15"/>
        <v>5620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5">
        <v>2</v>
      </c>
      <c r="B146" s="74">
        <v>7</v>
      </c>
      <c r="C146" s="98">
        <v>3</v>
      </c>
      <c r="D146" s="74">
        <v>1</v>
      </c>
      <c r="E146" s="75"/>
      <c r="F146" s="76"/>
      <c r="G146" s="77" t="s">
        <v>111</v>
      </c>
      <c r="H146" s="42">
        <v>117</v>
      </c>
      <c r="I146" s="71">
        <f t="shared" si="15"/>
        <v>5620</v>
      </c>
      <c r="J146" s="96">
        <f t="shared" si="15"/>
        <v>5620</v>
      </c>
      <c r="K146" s="71">
        <f t="shared" si="15"/>
        <v>5620</v>
      </c>
      <c r="L146" s="70">
        <f t="shared" si="15"/>
        <v>5620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7">
        <v>2</v>
      </c>
      <c r="B147" s="53">
        <v>7</v>
      </c>
      <c r="C147" s="57">
        <v>3</v>
      </c>
      <c r="D147" s="53">
        <v>1</v>
      </c>
      <c r="E147" s="54">
        <v>1</v>
      </c>
      <c r="F147" s="56"/>
      <c r="G147" s="55" t="s">
        <v>111</v>
      </c>
      <c r="H147" s="42">
        <v>118</v>
      </c>
      <c r="I147" s="44">
        <f>SUM(I148:I149)</f>
        <v>5620</v>
      </c>
      <c r="J147" s="83">
        <f>SUM(J148:J149)</f>
        <v>5620</v>
      </c>
      <c r="K147" s="44">
        <f>SUM(K148:K149)</f>
        <v>5620</v>
      </c>
      <c r="L147" s="43">
        <f>SUM(L148:L149)</f>
        <v>5620</v>
      </c>
      <c r="M147" s="1"/>
      <c r="N147" s="1"/>
      <c r="O147" s="1"/>
      <c r="P147" s="1"/>
      <c r="Q147" s="1"/>
      <c r="R147" s="1"/>
      <c r="S147" s="1"/>
    </row>
    <row r="148" spans="1:19">
      <c r="A148" s="73">
        <v>2</v>
      </c>
      <c r="B148" s="48">
        <v>7</v>
      </c>
      <c r="C148" s="73">
        <v>3</v>
      </c>
      <c r="D148" s="48">
        <v>1</v>
      </c>
      <c r="E148" s="46">
        <v>1</v>
      </c>
      <c r="F148" s="49">
        <v>1</v>
      </c>
      <c r="G148" s="47" t="s">
        <v>112</v>
      </c>
      <c r="H148" s="42">
        <v>119</v>
      </c>
      <c r="I148" s="97">
        <v>5620</v>
      </c>
      <c r="J148" s="97">
        <v>5620</v>
      </c>
      <c r="K148" s="97">
        <v>5620</v>
      </c>
      <c r="L148" s="97">
        <v>5620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7">
        <v>2</v>
      </c>
      <c r="B149" s="53">
        <v>7</v>
      </c>
      <c r="C149" s="57">
        <v>3</v>
      </c>
      <c r="D149" s="53">
        <v>1</v>
      </c>
      <c r="E149" s="54">
        <v>1</v>
      </c>
      <c r="F149" s="56">
        <v>2</v>
      </c>
      <c r="G149" s="55" t="s">
        <v>113</v>
      </c>
      <c r="H149" s="42">
        <v>120</v>
      </c>
      <c r="I149" s="59">
        <v>0</v>
      </c>
      <c r="J149" s="60">
        <v>0</v>
      </c>
      <c r="K149" s="60">
        <v>0</v>
      </c>
      <c r="L149" s="60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6">
        <v>2</v>
      </c>
      <c r="B150" s="86">
        <v>8</v>
      </c>
      <c r="C150" s="38"/>
      <c r="D150" s="62"/>
      <c r="E150" s="45"/>
      <c r="F150" s="99"/>
      <c r="G150" s="50" t="s">
        <v>114</v>
      </c>
      <c r="H150" s="42">
        <v>121</v>
      </c>
      <c r="I150" s="64">
        <f>I151</f>
        <v>0</v>
      </c>
      <c r="J150" s="84">
        <f>J151</f>
        <v>0</v>
      </c>
      <c r="K150" s="64">
        <f>K151</f>
        <v>0</v>
      </c>
      <c r="L150" s="63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5">
        <v>2</v>
      </c>
      <c r="B151" s="65">
        <v>8</v>
      </c>
      <c r="C151" s="65">
        <v>1</v>
      </c>
      <c r="D151" s="66"/>
      <c r="E151" s="67"/>
      <c r="F151" s="69"/>
      <c r="G151" s="47" t="s">
        <v>114</v>
      </c>
      <c r="H151" s="42">
        <v>122</v>
      </c>
      <c r="I151" s="64">
        <f>I152+I157</f>
        <v>0</v>
      </c>
      <c r="J151" s="84">
        <f>J152+J157</f>
        <v>0</v>
      </c>
      <c r="K151" s="64">
        <f>K152+K157</f>
        <v>0</v>
      </c>
      <c r="L151" s="63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7">
        <v>2</v>
      </c>
      <c r="B152" s="53">
        <v>8</v>
      </c>
      <c r="C152" s="55">
        <v>1</v>
      </c>
      <c r="D152" s="53">
        <v>1</v>
      </c>
      <c r="E152" s="54"/>
      <c r="F152" s="56"/>
      <c r="G152" s="55" t="s">
        <v>115</v>
      </c>
      <c r="H152" s="42">
        <v>123</v>
      </c>
      <c r="I152" s="44">
        <f>I153</f>
        <v>0</v>
      </c>
      <c r="J152" s="83">
        <f>J153</f>
        <v>0</v>
      </c>
      <c r="K152" s="44">
        <f>K153</f>
        <v>0</v>
      </c>
      <c r="L152" s="43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7">
        <v>2</v>
      </c>
      <c r="B153" s="53">
        <v>8</v>
      </c>
      <c r="C153" s="47">
        <v>1</v>
      </c>
      <c r="D153" s="48">
        <v>1</v>
      </c>
      <c r="E153" s="46">
        <v>1</v>
      </c>
      <c r="F153" s="49"/>
      <c r="G153" s="55" t="s">
        <v>115</v>
      </c>
      <c r="H153" s="42">
        <v>124</v>
      </c>
      <c r="I153" s="64">
        <f>SUM(I154:I156)</f>
        <v>0</v>
      </c>
      <c r="J153" s="64">
        <f>SUM(J154:J156)</f>
        <v>0</v>
      </c>
      <c r="K153" s="64">
        <f>SUM(K154:K156)</f>
        <v>0</v>
      </c>
      <c r="L153" s="64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3">
        <v>2</v>
      </c>
      <c r="B154" s="48">
        <v>8</v>
      </c>
      <c r="C154" s="55">
        <v>1</v>
      </c>
      <c r="D154" s="53">
        <v>1</v>
      </c>
      <c r="E154" s="54">
        <v>1</v>
      </c>
      <c r="F154" s="56">
        <v>1</v>
      </c>
      <c r="G154" s="55" t="s">
        <v>116</v>
      </c>
      <c r="H154" s="42">
        <v>125</v>
      </c>
      <c r="I154" s="59">
        <v>0</v>
      </c>
      <c r="J154" s="59">
        <v>0</v>
      </c>
      <c r="K154" s="59">
        <v>0</v>
      </c>
      <c r="L154" s="59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5">
        <v>2</v>
      </c>
      <c r="B155" s="74">
        <v>8</v>
      </c>
      <c r="C155" s="77">
        <v>1</v>
      </c>
      <c r="D155" s="74">
        <v>1</v>
      </c>
      <c r="E155" s="75">
        <v>1</v>
      </c>
      <c r="F155" s="76">
        <v>2</v>
      </c>
      <c r="G155" s="77" t="s">
        <v>117</v>
      </c>
      <c r="H155" s="42">
        <v>126</v>
      </c>
      <c r="I155" s="100">
        <v>0</v>
      </c>
      <c r="J155" s="100">
        <v>0</v>
      </c>
      <c r="K155" s="100">
        <v>0</v>
      </c>
      <c r="L155" s="100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5">
        <v>2</v>
      </c>
      <c r="B156" s="74">
        <v>8</v>
      </c>
      <c r="C156" s="77">
        <v>1</v>
      </c>
      <c r="D156" s="74">
        <v>1</v>
      </c>
      <c r="E156" s="75">
        <v>1</v>
      </c>
      <c r="F156" s="76">
        <v>3</v>
      </c>
      <c r="G156" s="77" t="s">
        <v>118</v>
      </c>
      <c r="H156" s="42">
        <v>127</v>
      </c>
      <c r="I156" s="100">
        <v>0</v>
      </c>
      <c r="J156" s="101">
        <v>0</v>
      </c>
      <c r="K156" s="100">
        <v>0</v>
      </c>
      <c r="L156" s="78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7">
        <v>2</v>
      </c>
      <c r="B157" s="53">
        <v>8</v>
      </c>
      <c r="C157" s="55">
        <v>1</v>
      </c>
      <c r="D157" s="53">
        <v>2</v>
      </c>
      <c r="E157" s="54"/>
      <c r="F157" s="56"/>
      <c r="G157" s="55" t="s">
        <v>119</v>
      </c>
      <c r="H157" s="42">
        <v>128</v>
      </c>
      <c r="I157" s="44">
        <f t="shared" ref="I157:L158" si="16">I158</f>
        <v>0</v>
      </c>
      <c r="J157" s="83">
        <f t="shared" si="16"/>
        <v>0</v>
      </c>
      <c r="K157" s="44">
        <f t="shared" si="16"/>
        <v>0</v>
      </c>
      <c r="L157" s="43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7">
        <v>2</v>
      </c>
      <c r="B158" s="53">
        <v>8</v>
      </c>
      <c r="C158" s="55">
        <v>1</v>
      </c>
      <c r="D158" s="53">
        <v>2</v>
      </c>
      <c r="E158" s="54">
        <v>1</v>
      </c>
      <c r="F158" s="56"/>
      <c r="G158" s="55" t="s">
        <v>119</v>
      </c>
      <c r="H158" s="42">
        <v>129</v>
      </c>
      <c r="I158" s="44">
        <f t="shared" si="16"/>
        <v>0</v>
      </c>
      <c r="J158" s="83">
        <f t="shared" si="16"/>
        <v>0</v>
      </c>
      <c r="K158" s="44">
        <f t="shared" si="16"/>
        <v>0</v>
      </c>
      <c r="L158" s="43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5">
        <v>2</v>
      </c>
      <c r="B159" s="66">
        <v>8</v>
      </c>
      <c r="C159" s="68">
        <v>1</v>
      </c>
      <c r="D159" s="66">
        <v>2</v>
      </c>
      <c r="E159" s="67">
        <v>1</v>
      </c>
      <c r="F159" s="69">
        <v>1</v>
      </c>
      <c r="G159" s="55" t="s">
        <v>119</v>
      </c>
      <c r="H159" s="42">
        <v>130</v>
      </c>
      <c r="I159" s="102">
        <v>0</v>
      </c>
      <c r="J159" s="60">
        <v>0</v>
      </c>
      <c r="K159" s="60">
        <v>0</v>
      </c>
      <c r="L159" s="60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6">
        <v>2</v>
      </c>
      <c r="B160" s="38">
        <v>9</v>
      </c>
      <c r="C160" s="40"/>
      <c r="D160" s="38"/>
      <c r="E160" s="39"/>
      <c r="F160" s="41"/>
      <c r="G160" s="40" t="s">
        <v>120</v>
      </c>
      <c r="H160" s="42">
        <v>131</v>
      </c>
      <c r="I160" s="44">
        <f>I161+I165</f>
        <v>0</v>
      </c>
      <c r="J160" s="83">
        <f>J161+J165</f>
        <v>0</v>
      </c>
      <c r="K160" s="44">
        <f>K161+K165</f>
        <v>0</v>
      </c>
      <c r="L160" s="43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8" customFormat="1" ht="39" hidden="1" customHeight="1" collapsed="1">
      <c r="A161" s="57">
        <v>2</v>
      </c>
      <c r="B161" s="53">
        <v>9</v>
      </c>
      <c r="C161" s="55">
        <v>1</v>
      </c>
      <c r="D161" s="53"/>
      <c r="E161" s="54"/>
      <c r="F161" s="56"/>
      <c r="G161" s="55" t="s">
        <v>121</v>
      </c>
      <c r="H161" s="42">
        <v>132</v>
      </c>
      <c r="I161" s="44">
        <f t="shared" ref="I161:L163" si="17">I162</f>
        <v>0</v>
      </c>
      <c r="J161" s="83">
        <f t="shared" si="17"/>
        <v>0</v>
      </c>
      <c r="K161" s="44">
        <f t="shared" si="17"/>
        <v>0</v>
      </c>
      <c r="L161" s="43">
        <f t="shared" si="17"/>
        <v>0</v>
      </c>
    </row>
    <row r="162" spans="1:19" ht="42.75" hidden="1" customHeight="1" collapsed="1">
      <c r="A162" s="73">
        <v>2</v>
      </c>
      <c r="B162" s="48">
        <v>9</v>
      </c>
      <c r="C162" s="47">
        <v>1</v>
      </c>
      <c r="D162" s="48">
        <v>1</v>
      </c>
      <c r="E162" s="46"/>
      <c r="F162" s="49"/>
      <c r="G162" s="55" t="s">
        <v>122</v>
      </c>
      <c r="H162" s="42">
        <v>133</v>
      </c>
      <c r="I162" s="64">
        <f t="shared" si="17"/>
        <v>0</v>
      </c>
      <c r="J162" s="84">
        <f t="shared" si="17"/>
        <v>0</v>
      </c>
      <c r="K162" s="64">
        <f t="shared" si="17"/>
        <v>0</v>
      </c>
      <c r="L162" s="63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7">
        <v>2</v>
      </c>
      <c r="B163" s="53">
        <v>9</v>
      </c>
      <c r="C163" s="57">
        <v>1</v>
      </c>
      <c r="D163" s="53">
        <v>1</v>
      </c>
      <c r="E163" s="54">
        <v>1</v>
      </c>
      <c r="F163" s="56"/>
      <c r="G163" s="55" t="s">
        <v>122</v>
      </c>
      <c r="H163" s="42">
        <v>134</v>
      </c>
      <c r="I163" s="44">
        <f t="shared" si="17"/>
        <v>0</v>
      </c>
      <c r="J163" s="83">
        <f t="shared" si="17"/>
        <v>0</v>
      </c>
      <c r="K163" s="44">
        <f t="shared" si="17"/>
        <v>0</v>
      </c>
      <c r="L163" s="43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3">
        <v>2</v>
      </c>
      <c r="B164" s="48">
        <v>9</v>
      </c>
      <c r="C164" s="48">
        <v>1</v>
      </c>
      <c r="D164" s="48">
        <v>1</v>
      </c>
      <c r="E164" s="46">
        <v>1</v>
      </c>
      <c r="F164" s="49">
        <v>1</v>
      </c>
      <c r="G164" s="55" t="s">
        <v>122</v>
      </c>
      <c r="H164" s="42">
        <v>135</v>
      </c>
      <c r="I164" s="97">
        <v>0</v>
      </c>
      <c r="J164" s="97">
        <v>0</v>
      </c>
      <c r="K164" s="97">
        <v>0</v>
      </c>
      <c r="L164" s="97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7">
        <v>2</v>
      </c>
      <c r="B165" s="53">
        <v>9</v>
      </c>
      <c r="C165" s="53">
        <v>2</v>
      </c>
      <c r="D165" s="53"/>
      <c r="E165" s="54"/>
      <c r="F165" s="56"/>
      <c r="G165" s="55" t="s">
        <v>123</v>
      </c>
      <c r="H165" s="42">
        <v>136</v>
      </c>
      <c r="I165" s="44">
        <f>SUM(I166+I171)</f>
        <v>0</v>
      </c>
      <c r="J165" s="44">
        <f>SUM(J166+J171)</f>
        <v>0</v>
      </c>
      <c r="K165" s="44">
        <f>SUM(K166+K171)</f>
        <v>0</v>
      </c>
      <c r="L165" s="44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7">
        <v>2</v>
      </c>
      <c r="B166" s="53">
        <v>9</v>
      </c>
      <c r="C166" s="53">
        <v>2</v>
      </c>
      <c r="D166" s="48">
        <v>1</v>
      </c>
      <c r="E166" s="46"/>
      <c r="F166" s="49"/>
      <c r="G166" s="47" t="s">
        <v>124</v>
      </c>
      <c r="H166" s="42">
        <v>137</v>
      </c>
      <c r="I166" s="64">
        <f>I167</f>
        <v>0</v>
      </c>
      <c r="J166" s="84">
        <f>J167</f>
        <v>0</v>
      </c>
      <c r="K166" s="64">
        <f>K167</f>
        <v>0</v>
      </c>
      <c r="L166" s="63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3">
        <v>2</v>
      </c>
      <c r="B167" s="48">
        <v>9</v>
      </c>
      <c r="C167" s="48">
        <v>2</v>
      </c>
      <c r="D167" s="53">
        <v>1</v>
      </c>
      <c r="E167" s="54">
        <v>1</v>
      </c>
      <c r="F167" s="56"/>
      <c r="G167" s="47" t="s">
        <v>125</v>
      </c>
      <c r="H167" s="42">
        <v>138</v>
      </c>
      <c r="I167" s="44">
        <f>SUM(I168:I170)</f>
        <v>0</v>
      </c>
      <c r="J167" s="83">
        <f>SUM(J168:J170)</f>
        <v>0</v>
      </c>
      <c r="K167" s="44">
        <f>SUM(K168:K170)</f>
        <v>0</v>
      </c>
      <c r="L167" s="43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5">
        <v>2</v>
      </c>
      <c r="B168" s="74">
        <v>9</v>
      </c>
      <c r="C168" s="74">
        <v>2</v>
      </c>
      <c r="D168" s="74">
        <v>1</v>
      </c>
      <c r="E168" s="75">
        <v>1</v>
      </c>
      <c r="F168" s="76">
        <v>1</v>
      </c>
      <c r="G168" s="47" t="s">
        <v>126</v>
      </c>
      <c r="H168" s="42">
        <v>139</v>
      </c>
      <c r="I168" s="100">
        <v>0</v>
      </c>
      <c r="J168" s="58">
        <v>0</v>
      </c>
      <c r="K168" s="58">
        <v>0</v>
      </c>
      <c r="L168" s="58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7">
        <v>2</v>
      </c>
      <c r="B169" s="53">
        <v>9</v>
      </c>
      <c r="C169" s="53">
        <v>2</v>
      </c>
      <c r="D169" s="53">
        <v>1</v>
      </c>
      <c r="E169" s="54">
        <v>1</v>
      </c>
      <c r="F169" s="56">
        <v>2</v>
      </c>
      <c r="G169" s="47" t="s">
        <v>127</v>
      </c>
      <c r="H169" s="42">
        <v>140</v>
      </c>
      <c r="I169" s="59">
        <v>0</v>
      </c>
      <c r="J169" s="103">
        <v>0</v>
      </c>
      <c r="K169" s="103">
        <v>0</v>
      </c>
      <c r="L169" s="103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7">
        <v>2</v>
      </c>
      <c r="B170" s="53">
        <v>9</v>
      </c>
      <c r="C170" s="53">
        <v>2</v>
      </c>
      <c r="D170" s="53">
        <v>1</v>
      </c>
      <c r="E170" s="54">
        <v>1</v>
      </c>
      <c r="F170" s="56">
        <v>3</v>
      </c>
      <c r="G170" s="47" t="s">
        <v>128</v>
      </c>
      <c r="H170" s="42">
        <v>141</v>
      </c>
      <c r="I170" s="59">
        <v>0</v>
      </c>
      <c r="J170" s="59">
        <v>0</v>
      </c>
      <c r="K170" s="59">
        <v>0</v>
      </c>
      <c r="L170" s="59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4">
        <v>2</v>
      </c>
      <c r="B171" s="104">
        <v>9</v>
      </c>
      <c r="C171" s="104">
        <v>2</v>
      </c>
      <c r="D171" s="104">
        <v>2</v>
      </c>
      <c r="E171" s="104"/>
      <c r="F171" s="104"/>
      <c r="G171" s="55" t="s">
        <v>129</v>
      </c>
      <c r="H171" s="42">
        <v>142</v>
      </c>
      <c r="I171" s="44">
        <f>I172</f>
        <v>0</v>
      </c>
      <c r="J171" s="83">
        <f>J172</f>
        <v>0</v>
      </c>
      <c r="K171" s="44">
        <f>K172</f>
        <v>0</v>
      </c>
      <c r="L171" s="43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7">
        <v>2</v>
      </c>
      <c r="B172" s="53">
        <v>9</v>
      </c>
      <c r="C172" s="53">
        <v>2</v>
      </c>
      <c r="D172" s="53">
        <v>2</v>
      </c>
      <c r="E172" s="54">
        <v>1</v>
      </c>
      <c r="F172" s="56"/>
      <c r="G172" s="47" t="s">
        <v>130</v>
      </c>
      <c r="H172" s="42">
        <v>143</v>
      </c>
      <c r="I172" s="64">
        <f>SUM(I173:I175)</f>
        <v>0</v>
      </c>
      <c r="J172" s="64">
        <f>SUM(J173:J175)</f>
        <v>0</v>
      </c>
      <c r="K172" s="64">
        <f>SUM(K173:K175)</f>
        <v>0</v>
      </c>
      <c r="L172" s="64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7">
        <v>2</v>
      </c>
      <c r="B173" s="53">
        <v>9</v>
      </c>
      <c r="C173" s="53">
        <v>2</v>
      </c>
      <c r="D173" s="53">
        <v>2</v>
      </c>
      <c r="E173" s="53">
        <v>1</v>
      </c>
      <c r="F173" s="56">
        <v>1</v>
      </c>
      <c r="G173" s="105" t="s">
        <v>131</v>
      </c>
      <c r="H173" s="42">
        <v>144</v>
      </c>
      <c r="I173" s="59">
        <v>0</v>
      </c>
      <c r="J173" s="58">
        <v>0</v>
      </c>
      <c r="K173" s="58">
        <v>0</v>
      </c>
      <c r="L173" s="58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6">
        <v>2</v>
      </c>
      <c r="B174" s="68">
        <v>9</v>
      </c>
      <c r="C174" s="66">
        <v>2</v>
      </c>
      <c r="D174" s="67">
        <v>2</v>
      </c>
      <c r="E174" s="67">
        <v>1</v>
      </c>
      <c r="F174" s="69">
        <v>2</v>
      </c>
      <c r="G174" s="68" t="s">
        <v>132</v>
      </c>
      <c r="H174" s="42">
        <v>145</v>
      </c>
      <c r="I174" s="58">
        <v>0</v>
      </c>
      <c r="J174" s="60">
        <v>0</v>
      </c>
      <c r="K174" s="60">
        <v>0</v>
      </c>
      <c r="L174" s="60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3">
        <v>2</v>
      </c>
      <c r="B175" s="77">
        <v>9</v>
      </c>
      <c r="C175" s="74">
        <v>2</v>
      </c>
      <c r="D175" s="75">
        <v>2</v>
      </c>
      <c r="E175" s="75">
        <v>1</v>
      </c>
      <c r="F175" s="76">
        <v>3</v>
      </c>
      <c r="G175" s="77" t="s">
        <v>133</v>
      </c>
      <c r="H175" s="42">
        <v>146</v>
      </c>
      <c r="I175" s="103">
        <v>0</v>
      </c>
      <c r="J175" s="103">
        <v>0</v>
      </c>
      <c r="K175" s="103">
        <v>0</v>
      </c>
      <c r="L175" s="103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8">
        <v>3</v>
      </c>
      <c r="B176" s="40"/>
      <c r="C176" s="38"/>
      <c r="D176" s="39"/>
      <c r="E176" s="39"/>
      <c r="F176" s="41"/>
      <c r="G176" s="91" t="s">
        <v>134</v>
      </c>
      <c r="H176" s="42">
        <v>147</v>
      </c>
      <c r="I176" s="43">
        <f>SUM(I177+I229+I294)</f>
        <v>0</v>
      </c>
      <c r="J176" s="83">
        <f>SUM(J177+J229+J294)</f>
        <v>0</v>
      </c>
      <c r="K176" s="44">
        <f>SUM(K177+K229+K294)</f>
        <v>0</v>
      </c>
      <c r="L176" s="43">
        <f>SUM(L177+L229+L294)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6">
        <v>3</v>
      </c>
      <c r="B177" s="38">
        <v>1</v>
      </c>
      <c r="C177" s="62"/>
      <c r="D177" s="45"/>
      <c r="E177" s="45"/>
      <c r="F177" s="99"/>
      <c r="G177" s="82" t="s">
        <v>135</v>
      </c>
      <c r="H177" s="42">
        <v>148</v>
      </c>
      <c r="I177" s="43">
        <f>SUM(I178+I200+I207+I219+I223)</f>
        <v>0</v>
      </c>
      <c r="J177" s="63">
        <f>SUM(J178+J200+J207+J219+J223)</f>
        <v>0</v>
      </c>
      <c r="K177" s="63">
        <f>SUM(K178+K200+K207+K219+K223)</f>
        <v>0</v>
      </c>
      <c r="L177" s="63">
        <f>SUM(L178+L200+L207+L219+L223)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8">
        <v>3</v>
      </c>
      <c r="B178" s="47">
        <v>1</v>
      </c>
      <c r="C178" s="48">
        <v>1</v>
      </c>
      <c r="D178" s="46"/>
      <c r="E178" s="46"/>
      <c r="F178" s="106"/>
      <c r="G178" s="57" t="s">
        <v>136</v>
      </c>
      <c r="H178" s="42">
        <v>149</v>
      </c>
      <c r="I178" s="63">
        <f>SUM(I179+I182+I187+I192+I197)</f>
        <v>0</v>
      </c>
      <c r="J178" s="83">
        <f>SUM(J179+J182+J187+J192+J197)</f>
        <v>0</v>
      </c>
      <c r="K178" s="44">
        <f>SUM(K179+K182+K187+K192+K197)</f>
        <v>0</v>
      </c>
      <c r="L178" s="43">
        <f>SUM(L179+L182+L187+L192+L197)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3">
        <v>3</v>
      </c>
      <c r="B179" s="55">
        <v>1</v>
      </c>
      <c r="C179" s="53">
        <v>1</v>
      </c>
      <c r="D179" s="54">
        <v>1</v>
      </c>
      <c r="E179" s="54"/>
      <c r="F179" s="107"/>
      <c r="G179" s="57" t="s">
        <v>137</v>
      </c>
      <c r="H179" s="42">
        <v>150</v>
      </c>
      <c r="I179" s="43">
        <f t="shared" ref="I179:L180" si="18">I180</f>
        <v>0</v>
      </c>
      <c r="J179" s="84">
        <f t="shared" si="18"/>
        <v>0</v>
      </c>
      <c r="K179" s="64">
        <f t="shared" si="18"/>
        <v>0</v>
      </c>
      <c r="L179" s="63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3">
        <v>3</v>
      </c>
      <c r="B180" s="55">
        <v>1</v>
      </c>
      <c r="C180" s="53">
        <v>1</v>
      </c>
      <c r="D180" s="54">
        <v>1</v>
      </c>
      <c r="E180" s="54">
        <v>1</v>
      </c>
      <c r="F180" s="87"/>
      <c r="G180" s="57" t="s">
        <v>138</v>
      </c>
      <c r="H180" s="42">
        <v>151</v>
      </c>
      <c r="I180" s="63">
        <f t="shared" si="18"/>
        <v>0</v>
      </c>
      <c r="J180" s="43">
        <f t="shared" si="18"/>
        <v>0</v>
      </c>
      <c r="K180" s="43">
        <f t="shared" si="18"/>
        <v>0</v>
      </c>
      <c r="L180" s="43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3">
        <v>3</v>
      </c>
      <c r="B181" s="55">
        <v>1</v>
      </c>
      <c r="C181" s="53">
        <v>1</v>
      </c>
      <c r="D181" s="54">
        <v>1</v>
      </c>
      <c r="E181" s="54">
        <v>1</v>
      </c>
      <c r="F181" s="87">
        <v>1</v>
      </c>
      <c r="G181" s="57" t="s">
        <v>138</v>
      </c>
      <c r="H181" s="42">
        <v>152</v>
      </c>
      <c r="I181" s="60">
        <v>0</v>
      </c>
      <c r="J181" s="60">
        <v>0</v>
      </c>
      <c r="K181" s="60">
        <v>0</v>
      </c>
      <c r="L181" s="60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8">
        <v>3</v>
      </c>
      <c r="B182" s="46">
        <v>1</v>
      </c>
      <c r="C182" s="46">
        <v>1</v>
      </c>
      <c r="D182" s="46">
        <v>2</v>
      </c>
      <c r="E182" s="46"/>
      <c r="F182" s="49"/>
      <c r="G182" s="47" t="s">
        <v>139</v>
      </c>
      <c r="H182" s="42">
        <v>153</v>
      </c>
      <c r="I182" s="63">
        <f>I183</f>
        <v>0</v>
      </c>
      <c r="J182" s="84">
        <f>J183</f>
        <v>0</v>
      </c>
      <c r="K182" s="64">
        <f>K183</f>
        <v>0</v>
      </c>
      <c r="L182" s="63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3">
        <v>3</v>
      </c>
      <c r="B183" s="54">
        <v>1</v>
      </c>
      <c r="C183" s="54">
        <v>1</v>
      </c>
      <c r="D183" s="54">
        <v>2</v>
      </c>
      <c r="E183" s="54">
        <v>1</v>
      </c>
      <c r="F183" s="56"/>
      <c r="G183" s="47" t="s">
        <v>139</v>
      </c>
      <c r="H183" s="42">
        <v>154</v>
      </c>
      <c r="I183" s="43">
        <f>SUM(I184:I186)</f>
        <v>0</v>
      </c>
      <c r="J183" s="83">
        <f>SUM(J184:J186)</f>
        <v>0</v>
      </c>
      <c r="K183" s="44">
        <f>SUM(K184:K186)</f>
        <v>0</v>
      </c>
      <c r="L183" s="43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8">
        <v>3</v>
      </c>
      <c r="B184" s="46">
        <v>1</v>
      </c>
      <c r="C184" s="46">
        <v>1</v>
      </c>
      <c r="D184" s="46">
        <v>2</v>
      </c>
      <c r="E184" s="46">
        <v>1</v>
      </c>
      <c r="F184" s="49">
        <v>1</v>
      </c>
      <c r="G184" s="47" t="s">
        <v>140</v>
      </c>
      <c r="H184" s="42">
        <v>155</v>
      </c>
      <c r="I184" s="58">
        <v>0</v>
      </c>
      <c r="J184" s="58">
        <v>0</v>
      </c>
      <c r="K184" s="58">
        <v>0</v>
      </c>
      <c r="L184" s="103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3">
        <v>3</v>
      </c>
      <c r="B185" s="54">
        <v>1</v>
      </c>
      <c r="C185" s="54">
        <v>1</v>
      </c>
      <c r="D185" s="54">
        <v>2</v>
      </c>
      <c r="E185" s="54">
        <v>1</v>
      </c>
      <c r="F185" s="56">
        <v>2</v>
      </c>
      <c r="G185" s="55" t="s">
        <v>141</v>
      </c>
      <c r="H185" s="42">
        <v>156</v>
      </c>
      <c r="I185" s="60">
        <v>0</v>
      </c>
      <c r="J185" s="60">
        <v>0</v>
      </c>
      <c r="K185" s="60">
        <v>0</v>
      </c>
      <c r="L185" s="60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8">
        <v>3</v>
      </c>
      <c r="B186" s="46">
        <v>1</v>
      </c>
      <c r="C186" s="46">
        <v>1</v>
      </c>
      <c r="D186" s="46">
        <v>2</v>
      </c>
      <c r="E186" s="46">
        <v>1</v>
      </c>
      <c r="F186" s="49">
        <v>3</v>
      </c>
      <c r="G186" s="47" t="s">
        <v>142</v>
      </c>
      <c r="H186" s="42">
        <v>157</v>
      </c>
      <c r="I186" s="58">
        <v>0</v>
      </c>
      <c r="J186" s="58">
        <v>0</v>
      </c>
      <c r="K186" s="58">
        <v>0</v>
      </c>
      <c r="L186" s="103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3">
        <v>3</v>
      </c>
      <c r="B187" s="54">
        <v>1</v>
      </c>
      <c r="C187" s="54">
        <v>1</v>
      </c>
      <c r="D187" s="54">
        <v>3</v>
      </c>
      <c r="E187" s="54"/>
      <c r="F187" s="56"/>
      <c r="G187" s="55" t="s">
        <v>143</v>
      </c>
      <c r="H187" s="42">
        <v>158</v>
      </c>
      <c r="I187" s="43">
        <f>I188</f>
        <v>0</v>
      </c>
      <c r="J187" s="83">
        <f>J188</f>
        <v>0</v>
      </c>
      <c r="K187" s="44">
        <f>K188</f>
        <v>0</v>
      </c>
      <c r="L187" s="43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3">
        <v>3</v>
      </c>
      <c r="B188" s="54">
        <v>1</v>
      </c>
      <c r="C188" s="54">
        <v>1</v>
      </c>
      <c r="D188" s="54">
        <v>3</v>
      </c>
      <c r="E188" s="54">
        <v>1</v>
      </c>
      <c r="F188" s="56"/>
      <c r="G188" s="55" t="s">
        <v>143</v>
      </c>
      <c r="H188" s="42">
        <v>159</v>
      </c>
      <c r="I188" s="43">
        <f>SUM(I189:I191)</f>
        <v>0</v>
      </c>
      <c r="J188" s="43">
        <f>SUM(J189:J191)</f>
        <v>0</v>
      </c>
      <c r="K188" s="43">
        <f>SUM(K189:K191)</f>
        <v>0</v>
      </c>
      <c r="L188" s="43">
        <f>SUM(L189:L191)</f>
        <v>0</v>
      </c>
      <c r="M188" s="1"/>
      <c r="N188" s="1"/>
      <c r="O188" s="1"/>
      <c r="P188" s="1"/>
      <c r="Q188" s="1"/>
      <c r="R188" s="1"/>
      <c r="S188" s="1"/>
    </row>
    <row r="189" spans="1:19" ht="13.5" hidden="1" customHeight="1" collapsed="1">
      <c r="A189" s="53">
        <v>3</v>
      </c>
      <c r="B189" s="54">
        <v>1</v>
      </c>
      <c r="C189" s="54">
        <v>1</v>
      </c>
      <c r="D189" s="54">
        <v>3</v>
      </c>
      <c r="E189" s="54">
        <v>1</v>
      </c>
      <c r="F189" s="56">
        <v>1</v>
      </c>
      <c r="G189" s="55" t="s">
        <v>144</v>
      </c>
      <c r="H189" s="42">
        <v>160</v>
      </c>
      <c r="I189" s="60">
        <v>0</v>
      </c>
      <c r="J189" s="60">
        <v>0</v>
      </c>
      <c r="K189" s="60">
        <v>0</v>
      </c>
      <c r="L189" s="103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3">
        <v>3</v>
      </c>
      <c r="B190" s="54">
        <v>1</v>
      </c>
      <c r="C190" s="54">
        <v>1</v>
      </c>
      <c r="D190" s="54">
        <v>3</v>
      </c>
      <c r="E190" s="54">
        <v>1</v>
      </c>
      <c r="F190" s="56">
        <v>2</v>
      </c>
      <c r="G190" s="55" t="s">
        <v>145</v>
      </c>
      <c r="H190" s="42">
        <v>161</v>
      </c>
      <c r="I190" s="58">
        <v>0</v>
      </c>
      <c r="J190" s="60">
        <v>0</v>
      </c>
      <c r="K190" s="60">
        <v>0</v>
      </c>
      <c r="L190" s="60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3">
        <v>3</v>
      </c>
      <c r="B191" s="54">
        <v>1</v>
      </c>
      <c r="C191" s="54">
        <v>1</v>
      </c>
      <c r="D191" s="54">
        <v>3</v>
      </c>
      <c r="E191" s="54">
        <v>1</v>
      </c>
      <c r="F191" s="56">
        <v>3</v>
      </c>
      <c r="G191" s="57" t="s">
        <v>146</v>
      </c>
      <c r="H191" s="42">
        <v>162</v>
      </c>
      <c r="I191" s="58">
        <v>0</v>
      </c>
      <c r="J191" s="60">
        <v>0</v>
      </c>
      <c r="K191" s="60">
        <v>0</v>
      </c>
      <c r="L191" s="60">
        <v>0</v>
      </c>
      <c r="M191" s="1"/>
      <c r="N191" s="1"/>
      <c r="O191" s="1"/>
      <c r="P191" s="1"/>
      <c r="Q191" s="1"/>
      <c r="R191" s="1"/>
      <c r="S191" s="1"/>
    </row>
    <row r="192" spans="1:19" ht="18" hidden="1" customHeight="1" collapsed="1">
      <c r="A192" s="66">
        <v>3</v>
      </c>
      <c r="B192" s="67">
        <v>1</v>
      </c>
      <c r="C192" s="67">
        <v>1</v>
      </c>
      <c r="D192" s="67">
        <v>4</v>
      </c>
      <c r="E192" s="67"/>
      <c r="F192" s="69"/>
      <c r="G192" s="68" t="s">
        <v>147</v>
      </c>
      <c r="H192" s="42">
        <v>163</v>
      </c>
      <c r="I192" s="43">
        <f>I193</f>
        <v>0</v>
      </c>
      <c r="J192" s="85">
        <f>J193</f>
        <v>0</v>
      </c>
      <c r="K192" s="51">
        <f>K193</f>
        <v>0</v>
      </c>
      <c r="L192" s="52">
        <f>L193</f>
        <v>0</v>
      </c>
      <c r="M192" s="1"/>
      <c r="N192" s="1"/>
      <c r="O192" s="1"/>
      <c r="P192" s="1"/>
      <c r="Q192" s="1"/>
      <c r="R192" s="1"/>
      <c r="S192" s="1"/>
    </row>
    <row r="193" spans="1:19" ht="13.5" hidden="1" customHeight="1" collapsed="1">
      <c r="A193" s="53">
        <v>3</v>
      </c>
      <c r="B193" s="54">
        <v>1</v>
      </c>
      <c r="C193" s="54">
        <v>1</v>
      </c>
      <c r="D193" s="54">
        <v>4</v>
      </c>
      <c r="E193" s="54">
        <v>1</v>
      </c>
      <c r="F193" s="56"/>
      <c r="G193" s="68" t="s">
        <v>147</v>
      </c>
      <c r="H193" s="42">
        <v>164</v>
      </c>
      <c r="I193" s="63">
        <f>SUM(I194:I196)</f>
        <v>0</v>
      </c>
      <c r="J193" s="83">
        <f>SUM(J194:J196)</f>
        <v>0</v>
      </c>
      <c r="K193" s="44">
        <f>SUM(K194:K196)</f>
        <v>0</v>
      </c>
      <c r="L193" s="43">
        <f>SUM(L194:L196)</f>
        <v>0</v>
      </c>
      <c r="M193" s="1"/>
      <c r="N193" s="1"/>
      <c r="O193" s="1"/>
      <c r="P193" s="1"/>
      <c r="Q193" s="1"/>
      <c r="R193" s="1"/>
      <c r="S193" s="1"/>
    </row>
    <row r="194" spans="1:19" ht="17.25" hidden="1" customHeight="1" collapsed="1">
      <c r="A194" s="53">
        <v>3</v>
      </c>
      <c r="B194" s="54">
        <v>1</v>
      </c>
      <c r="C194" s="54">
        <v>1</v>
      </c>
      <c r="D194" s="54">
        <v>4</v>
      </c>
      <c r="E194" s="54">
        <v>1</v>
      </c>
      <c r="F194" s="56">
        <v>1</v>
      </c>
      <c r="G194" s="55" t="s">
        <v>148</v>
      </c>
      <c r="H194" s="42">
        <v>165</v>
      </c>
      <c r="I194" s="60">
        <v>0</v>
      </c>
      <c r="J194" s="60">
        <v>0</v>
      </c>
      <c r="K194" s="60">
        <v>0</v>
      </c>
      <c r="L194" s="103">
        <v>0</v>
      </c>
      <c r="M194" s="1"/>
      <c r="N194" s="1"/>
      <c r="O194" s="1"/>
      <c r="P194" s="1"/>
      <c r="Q194" s="1"/>
      <c r="R194" s="1"/>
      <c r="S194" s="1"/>
    </row>
    <row r="195" spans="1:19" ht="25.5" hidden="1" customHeight="1" collapsed="1">
      <c r="A195" s="48">
        <v>3</v>
      </c>
      <c r="B195" s="46">
        <v>1</v>
      </c>
      <c r="C195" s="46">
        <v>1</v>
      </c>
      <c r="D195" s="46">
        <v>4</v>
      </c>
      <c r="E195" s="46">
        <v>1</v>
      </c>
      <c r="F195" s="49">
        <v>2</v>
      </c>
      <c r="G195" s="47" t="s">
        <v>149</v>
      </c>
      <c r="H195" s="42">
        <v>166</v>
      </c>
      <c r="I195" s="58">
        <v>0</v>
      </c>
      <c r="J195" s="58">
        <v>0</v>
      </c>
      <c r="K195" s="58">
        <v>0</v>
      </c>
      <c r="L195" s="60">
        <v>0</v>
      </c>
      <c r="M195" s="1"/>
      <c r="N195" s="1"/>
      <c r="O195" s="1"/>
      <c r="P195" s="1"/>
      <c r="Q195" s="1"/>
      <c r="R195" s="1"/>
      <c r="S195" s="1"/>
    </row>
    <row r="196" spans="1:19" ht="14.25" hidden="1" customHeight="1" collapsed="1">
      <c r="A196" s="53">
        <v>3</v>
      </c>
      <c r="B196" s="54">
        <v>1</v>
      </c>
      <c r="C196" s="54">
        <v>1</v>
      </c>
      <c r="D196" s="54">
        <v>4</v>
      </c>
      <c r="E196" s="54">
        <v>1</v>
      </c>
      <c r="F196" s="56">
        <v>3</v>
      </c>
      <c r="G196" s="55" t="s">
        <v>150</v>
      </c>
      <c r="H196" s="42">
        <v>167</v>
      </c>
      <c r="I196" s="58">
        <v>0</v>
      </c>
      <c r="J196" s="58">
        <v>0</v>
      </c>
      <c r="K196" s="58">
        <v>0</v>
      </c>
      <c r="L196" s="60">
        <v>0</v>
      </c>
      <c r="M196" s="1"/>
      <c r="N196" s="1"/>
      <c r="O196" s="1"/>
      <c r="P196" s="1"/>
      <c r="Q196" s="1"/>
      <c r="R196" s="1"/>
      <c r="S196" s="1"/>
    </row>
    <row r="197" spans="1:19" ht="25.5" hidden="1" customHeight="1" collapsed="1">
      <c r="A197" s="53">
        <v>3</v>
      </c>
      <c r="B197" s="54">
        <v>1</v>
      </c>
      <c r="C197" s="54">
        <v>1</v>
      </c>
      <c r="D197" s="54">
        <v>5</v>
      </c>
      <c r="E197" s="54"/>
      <c r="F197" s="56"/>
      <c r="G197" s="55" t="s">
        <v>151</v>
      </c>
      <c r="H197" s="42">
        <v>168</v>
      </c>
      <c r="I197" s="43">
        <f t="shared" ref="I197:L198" si="19">I198</f>
        <v>0</v>
      </c>
      <c r="J197" s="83">
        <f t="shared" si="19"/>
        <v>0</v>
      </c>
      <c r="K197" s="44">
        <f t="shared" si="19"/>
        <v>0</v>
      </c>
      <c r="L197" s="43">
        <f t="shared" si="19"/>
        <v>0</v>
      </c>
      <c r="M197" s="1"/>
      <c r="N197" s="1"/>
      <c r="O197" s="1"/>
      <c r="P197" s="1"/>
      <c r="Q197" s="1"/>
      <c r="R197" s="1"/>
      <c r="S197" s="1"/>
    </row>
    <row r="198" spans="1:19" ht="26.25" hidden="1" customHeight="1" collapsed="1">
      <c r="A198" s="66">
        <v>3</v>
      </c>
      <c r="B198" s="67">
        <v>1</v>
      </c>
      <c r="C198" s="67">
        <v>1</v>
      </c>
      <c r="D198" s="67">
        <v>5</v>
      </c>
      <c r="E198" s="67">
        <v>1</v>
      </c>
      <c r="F198" s="69"/>
      <c r="G198" s="55" t="s">
        <v>151</v>
      </c>
      <c r="H198" s="42">
        <v>169</v>
      </c>
      <c r="I198" s="44">
        <f t="shared" si="19"/>
        <v>0</v>
      </c>
      <c r="J198" s="44">
        <f t="shared" si="19"/>
        <v>0</v>
      </c>
      <c r="K198" s="44">
        <f t="shared" si="19"/>
        <v>0</v>
      </c>
      <c r="L198" s="44">
        <f t="shared" si="19"/>
        <v>0</v>
      </c>
      <c r="M198" s="1"/>
      <c r="N198" s="1"/>
      <c r="O198" s="1"/>
      <c r="P198" s="1"/>
      <c r="Q198" s="1"/>
      <c r="R198" s="1"/>
      <c r="S198" s="1"/>
    </row>
    <row r="199" spans="1:19" ht="27" hidden="1" customHeight="1" collapsed="1">
      <c r="A199" s="53">
        <v>3</v>
      </c>
      <c r="B199" s="54">
        <v>1</v>
      </c>
      <c r="C199" s="54">
        <v>1</v>
      </c>
      <c r="D199" s="54">
        <v>5</v>
      </c>
      <c r="E199" s="54">
        <v>1</v>
      </c>
      <c r="F199" s="56">
        <v>1</v>
      </c>
      <c r="G199" s="55" t="s">
        <v>151</v>
      </c>
      <c r="H199" s="42">
        <v>170</v>
      </c>
      <c r="I199" s="58">
        <v>0</v>
      </c>
      <c r="J199" s="60">
        <v>0</v>
      </c>
      <c r="K199" s="60">
        <v>0</v>
      </c>
      <c r="L199" s="60">
        <v>0</v>
      </c>
      <c r="M199" s="1"/>
      <c r="N199" s="1"/>
      <c r="O199" s="1"/>
      <c r="P199" s="1"/>
      <c r="Q199" s="1"/>
      <c r="R199" s="1"/>
      <c r="S199" s="1"/>
    </row>
    <row r="200" spans="1:19" ht="26.25" hidden="1" customHeight="1" collapsed="1">
      <c r="A200" s="66">
        <v>3</v>
      </c>
      <c r="B200" s="67">
        <v>1</v>
      </c>
      <c r="C200" s="67">
        <v>2</v>
      </c>
      <c r="D200" s="67"/>
      <c r="E200" s="67"/>
      <c r="F200" s="69"/>
      <c r="G200" s="68" t="s">
        <v>152</v>
      </c>
      <c r="H200" s="42">
        <v>171</v>
      </c>
      <c r="I200" s="43">
        <f t="shared" ref="I200:L201" si="20">I201</f>
        <v>0</v>
      </c>
      <c r="J200" s="85">
        <f t="shared" si="20"/>
        <v>0</v>
      </c>
      <c r="K200" s="51">
        <f t="shared" si="20"/>
        <v>0</v>
      </c>
      <c r="L200" s="52">
        <f t="shared" si="20"/>
        <v>0</v>
      </c>
      <c r="M200" s="1"/>
      <c r="N200" s="1"/>
      <c r="O200" s="1"/>
      <c r="P200" s="1"/>
      <c r="Q200" s="1"/>
      <c r="R200" s="1"/>
      <c r="S200" s="1"/>
    </row>
    <row r="201" spans="1:19" ht="25.5" hidden="1" customHeight="1" collapsed="1">
      <c r="A201" s="53">
        <v>3</v>
      </c>
      <c r="B201" s="54">
        <v>1</v>
      </c>
      <c r="C201" s="54">
        <v>2</v>
      </c>
      <c r="D201" s="54">
        <v>1</v>
      </c>
      <c r="E201" s="54"/>
      <c r="F201" s="56"/>
      <c r="G201" s="68" t="s">
        <v>152</v>
      </c>
      <c r="H201" s="42">
        <v>172</v>
      </c>
      <c r="I201" s="63">
        <f t="shared" si="20"/>
        <v>0</v>
      </c>
      <c r="J201" s="83">
        <f t="shared" si="20"/>
        <v>0</v>
      </c>
      <c r="K201" s="44">
        <f t="shared" si="20"/>
        <v>0</v>
      </c>
      <c r="L201" s="43">
        <f t="shared" si="20"/>
        <v>0</v>
      </c>
      <c r="M201" s="1"/>
      <c r="N201" s="1"/>
      <c r="O201" s="1"/>
      <c r="P201" s="1"/>
      <c r="Q201" s="1"/>
      <c r="R201" s="1"/>
      <c r="S201" s="1"/>
    </row>
    <row r="202" spans="1:19" ht="26.25" hidden="1" customHeight="1" collapsed="1">
      <c r="A202" s="48">
        <v>3</v>
      </c>
      <c r="B202" s="46">
        <v>1</v>
      </c>
      <c r="C202" s="46">
        <v>2</v>
      </c>
      <c r="D202" s="46">
        <v>1</v>
      </c>
      <c r="E202" s="46">
        <v>1</v>
      </c>
      <c r="F202" s="49"/>
      <c r="G202" s="68" t="s">
        <v>152</v>
      </c>
      <c r="H202" s="42">
        <v>173</v>
      </c>
      <c r="I202" s="43">
        <f>SUM(I203:I206)</f>
        <v>0</v>
      </c>
      <c r="J202" s="84">
        <f>SUM(J203:J206)</f>
        <v>0</v>
      </c>
      <c r="K202" s="64">
        <f>SUM(K203:K206)</f>
        <v>0</v>
      </c>
      <c r="L202" s="63">
        <f>SUM(L203:L206)</f>
        <v>0</v>
      </c>
      <c r="M202" s="1"/>
      <c r="N202" s="1"/>
      <c r="O202" s="1"/>
      <c r="P202" s="1"/>
      <c r="Q202" s="1"/>
      <c r="R202" s="1"/>
      <c r="S202" s="1"/>
    </row>
    <row r="203" spans="1:19" ht="41.25" hidden="1" customHeight="1" collapsed="1">
      <c r="A203" s="53">
        <v>3</v>
      </c>
      <c r="B203" s="54">
        <v>1</v>
      </c>
      <c r="C203" s="54">
        <v>2</v>
      </c>
      <c r="D203" s="54">
        <v>1</v>
      </c>
      <c r="E203" s="54">
        <v>1</v>
      </c>
      <c r="F203" s="56">
        <v>2</v>
      </c>
      <c r="G203" s="55" t="s">
        <v>153</v>
      </c>
      <c r="H203" s="42">
        <v>174</v>
      </c>
      <c r="I203" s="60">
        <v>0</v>
      </c>
      <c r="J203" s="60">
        <v>0</v>
      </c>
      <c r="K203" s="60">
        <v>0</v>
      </c>
      <c r="L203" s="60">
        <v>0</v>
      </c>
      <c r="M203" s="1"/>
      <c r="N203" s="1"/>
      <c r="O203" s="1"/>
      <c r="P203" s="1"/>
      <c r="Q203" s="1"/>
      <c r="R203" s="1"/>
      <c r="S203" s="1"/>
    </row>
    <row r="204" spans="1:19" ht="14.25" hidden="1" customHeight="1" collapsed="1">
      <c r="A204" s="53">
        <v>3</v>
      </c>
      <c r="B204" s="54">
        <v>1</v>
      </c>
      <c r="C204" s="54">
        <v>2</v>
      </c>
      <c r="D204" s="53">
        <v>1</v>
      </c>
      <c r="E204" s="54">
        <v>1</v>
      </c>
      <c r="F204" s="56">
        <v>3</v>
      </c>
      <c r="G204" s="55" t="s">
        <v>154</v>
      </c>
      <c r="H204" s="42">
        <v>175</v>
      </c>
      <c r="I204" s="60">
        <v>0</v>
      </c>
      <c r="J204" s="60">
        <v>0</v>
      </c>
      <c r="K204" s="60">
        <v>0</v>
      </c>
      <c r="L204" s="60">
        <v>0</v>
      </c>
      <c r="M204" s="1"/>
      <c r="N204" s="1"/>
      <c r="O204" s="1"/>
      <c r="P204" s="1"/>
      <c r="Q204" s="1"/>
      <c r="R204" s="1"/>
      <c r="S204" s="1"/>
    </row>
    <row r="205" spans="1:19" ht="18.75" hidden="1" customHeight="1" collapsed="1">
      <c r="A205" s="53">
        <v>3</v>
      </c>
      <c r="B205" s="54">
        <v>1</v>
      </c>
      <c r="C205" s="54">
        <v>2</v>
      </c>
      <c r="D205" s="53">
        <v>1</v>
      </c>
      <c r="E205" s="54">
        <v>1</v>
      </c>
      <c r="F205" s="56">
        <v>4</v>
      </c>
      <c r="G205" s="55" t="s">
        <v>155</v>
      </c>
      <c r="H205" s="42">
        <v>176</v>
      </c>
      <c r="I205" s="60">
        <v>0</v>
      </c>
      <c r="J205" s="60">
        <v>0</v>
      </c>
      <c r="K205" s="60">
        <v>0</v>
      </c>
      <c r="L205" s="60">
        <v>0</v>
      </c>
      <c r="M205" s="1"/>
      <c r="N205" s="1"/>
      <c r="O205" s="1"/>
      <c r="P205" s="1"/>
      <c r="Q205" s="1"/>
      <c r="R205" s="1"/>
      <c r="S205" s="1"/>
    </row>
    <row r="206" spans="1:19" ht="17.25" hidden="1" customHeight="1" collapsed="1">
      <c r="A206" s="66">
        <v>3</v>
      </c>
      <c r="B206" s="75">
        <v>1</v>
      </c>
      <c r="C206" s="75">
        <v>2</v>
      </c>
      <c r="D206" s="74">
        <v>1</v>
      </c>
      <c r="E206" s="75">
        <v>1</v>
      </c>
      <c r="F206" s="76">
        <v>5</v>
      </c>
      <c r="G206" s="77" t="s">
        <v>156</v>
      </c>
      <c r="H206" s="42">
        <v>177</v>
      </c>
      <c r="I206" s="60">
        <v>0</v>
      </c>
      <c r="J206" s="60">
        <v>0</v>
      </c>
      <c r="K206" s="60">
        <v>0</v>
      </c>
      <c r="L206" s="103">
        <v>0</v>
      </c>
      <c r="M206" s="1"/>
      <c r="N206" s="1"/>
      <c r="O206" s="1"/>
      <c r="P206" s="1"/>
      <c r="Q206" s="1"/>
      <c r="R206" s="1"/>
      <c r="S206" s="1"/>
    </row>
    <row r="207" spans="1:19" ht="15" hidden="1" customHeight="1" collapsed="1">
      <c r="A207" s="53">
        <v>3</v>
      </c>
      <c r="B207" s="54">
        <v>1</v>
      </c>
      <c r="C207" s="54">
        <v>3</v>
      </c>
      <c r="D207" s="53"/>
      <c r="E207" s="54"/>
      <c r="F207" s="56"/>
      <c r="G207" s="55" t="s">
        <v>157</v>
      </c>
      <c r="H207" s="42">
        <v>178</v>
      </c>
      <c r="I207" s="43">
        <f>SUM(I208+I211)</f>
        <v>0</v>
      </c>
      <c r="J207" s="83">
        <f>SUM(J208+J211)</f>
        <v>0</v>
      </c>
      <c r="K207" s="44">
        <f>SUM(K208+K211)</f>
        <v>0</v>
      </c>
      <c r="L207" s="43">
        <f>SUM(L208+L211)</f>
        <v>0</v>
      </c>
      <c r="M207" s="1"/>
      <c r="N207" s="1"/>
      <c r="O207" s="1"/>
      <c r="P207" s="1"/>
      <c r="Q207" s="1"/>
      <c r="R207" s="1"/>
      <c r="S207" s="1"/>
    </row>
    <row r="208" spans="1:19" ht="27.75" hidden="1" customHeight="1" collapsed="1">
      <c r="A208" s="48">
        <v>3</v>
      </c>
      <c r="B208" s="46">
        <v>1</v>
      </c>
      <c r="C208" s="46">
        <v>3</v>
      </c>
      <c r="D208" s="48">
        <v>1</v>
      </c>
      <c r="E208" s="53"/>
      <c r="F208" s="49"/>
      <c r="G208" s="47" t="s">
        <v>158</v>
      </c>
      <c r="H208" s="42">
        <v>179</v>
      </c>
      <c r="I208" s="63">
        <f t="shared" ref="I208:L209" si="21">I209</f>
        <v>0</v>
      </c>
      <c r="J208" s="84">
        <f t="shared" si="21"/>
        <v>0</v>
      </c>
      <c r="K208" s="64">
        <f t="shared" si="21"/>
        <v>0</v>
      </c>
      <c r="L208" s="63">
        <f t="shared" si="21"/>
        <v>0</v>
      </c>
      <c r="M208" s="1"/>
      <c r="N208" s="1"/>
      <c r="O208" s="1"/>
      <c r="P208" s="1"/>
      <c r="Q208" s="1"/>
      <c r="R208" s="1"/>
      <c r="S208" s="1"/>
    </row>
    <row r="209" spans="1:19" ht="30.75" hidden="1" customHeight="1" collapsed="1">
      <c r="A209" s="53">
        <v>3</v>
      </c>
      <c r="B209" s="54">
        <v>1</v>
      </c>
      <c r="C209" s="54">
        <v>3</v>
      </c>
      <c r="D209" s="53">
        <v>1</v>
      </c>
      <c r="E209" s="53">
        <v>1</v>
      </c>
      <c r="F209" s="56"/>
      <c r="G209" s="47" t="s">
        <v>158</v>
      </c>
      <c r="H209" s="42">
        <v>180</v>
      </c>
      <c r="I209" s="43">
        <f t="shared" si="21"/>
        <v>0</v>
      </c>
      <c r="J209" s="83">
        <f t="shared" si="21"/>
        <v>0</v>
      </c>
      <c r="K209" s="44">
        <f t="shared" si="21"/>
        <v>0</v>
      </c>
      <c r="L209" s="43">
        <f t="shared" si="21"/>
        <v>0</v>
      </c>
      <c r="M209" s="1"/>
      <c r="N209" s="1"/>
      <c r="O209" s="1"/>
      <c r="P209" s="1"/>
      <c r="Q209" s="1"/>
      <c r="R209" s="1"/>
      <c r="S209" s="1"/>
    </row>
    <row r="210" spans="1:19" ht="27.75" hidden="1" customHeight="1" collapsed="1">
      <c r="A210" s="53">
        <v>3</v>
      </c>
      <c r="B210" s="55">
        <v>1</v>
      </c>
      <c r="C210" s="53">
        <v>3</v>
      </c>
      <c r="D210" s="54">
        <v>1</v>
      </c>
      <c r="E210" s="54">
        <v>1</v>
      </c>
      <c r="F210" s="56">
        <v>1</v>
      </c>
      <c r="G210" s="47" t="s">
        <v>158</v>
      </c>
      <c r="H210" s="42">
        <v>181</v>
      </c>
      <c r="I210" s="103">
        <v>0</v>
      </c>
      <c r="J210" s="103">
        <v>0</v>
      </c>
      <c r="K210" s="103">
        <v>0</v>
      </c>
      <c r="L210" s="103">
        <v>0</v>
      </c>
      <c r="M210" s="1"/>
      <c r="N210" s="1"/>
      <c r="O210" s="1"/>
      <c r="P210" s="1"/>
      <c r="Q210" s="1"/>
      <c r="R210" s="1"/>
      <c r="S210" s="1"/>
    </row>
    <row r="211" spans="1:19" ht="15" hidden="1" customHeight="1" collapsed="1">
      <c r="A211" s="53">
        <v>3</v>
      </c>
      <c r="B211" s="55">
        <v>1</v>
      </c>
      <c r="C211" s="53">
        <v>3</v>
      </c>
      <c r="D211" s="54">
        <v>2</v>
      </c>
      <c r="E211" s="54"/>
      <c r="F211" s="56"/>
      <c r="G211" s="55" t="s">
        <v>159</v>
      </c>
      <c r="H211" s="42">
        <v>182</v>
      </c>
      <c r="I211" s="43">
        <f>I212</f>
        <v>0</v>
      </c>
      <c r="J211" s="83">
        <f>J212</f>
        <v>0</v>
      </c>
      <c r="K211" s="44">
        <f>K212</f>
        <v>0</v>
      </c>
      <c r="L211" s="43">
        <f>L212</f>
        <v>0</v>
      </c>
      <c r="M211" s="1"/>
      <c r="N211" s="1"/>
      <c r="O211" s="1"/>
      <c r="P211" s="1"/>
      <c r="Q211" s="1"/>
      <c r="R211" s="1"/>
      <c r="S211" s="1"/>
    </row>
    <row r="212" spans="1:19" ht="15.75" hidden="1" customHeight="1" collapsed="1">
      <c r="A212" s="48">
        <v>3</v>
      </c>
      <c r="B212" s="47">
        <v>1</v>
      </c>
      <c r="C212" s="48">
        <v>3</v>
      </c>
      <c r="D212" s="46">
        <v>2</v>
      </c>
      <c r="E212" s="46">
        <v>1</v>
      </c>
      <c r="F212" s="49"/>
      <c r="G212" s="55" t="s">
        <v>159</v>
      </c>
      <c r="H212" s="42">
        <v>183</v>
      </c>
      <c r="I212" s="43">
        <f>SUM(I213:I218)</f>
        <v>0</v>
      </c>
      <c r="J212" s="43">
        <f>SUM(J213:J218)</f>
        <v>0</v>
      </c>
      <c r="K212" s="43">
        <f>SUM(K213:K218)</f>
        <v>0</v>
      </c>
      <c r="L212" s="43">
        <f>SUM(L213:L218)</f>
        <v>0</v>
      </c>
      <c r="M212" s="139"/>
      <c r="N212" s="139"/>
      <c r="O212" s="139"/>
      <c r="P212" s="139"/>
      <c r="Q212" s="1"/>
      <c r="R212" s="1"/>
      <c r="S212" s="1"/>
    </row>
    <row r="213" spans="1:19" ht="15" hidden="1" customHeight="1" collapsed="1">
      <c r="A213" s="53">
        <v>3</v>
      </c>
      <c r="B213" s="55">
        <v>1</v>
      </c>
      <c r="C213" s="53">
        <v>3</v>
      </c>
      <c r="D213" s="54">
        <v>2</v>
      </c>
      <c r="E213" s="54">
        <v>1</v>
      </c>
      <c r="F213" s="56">
        <v>1</v>
      </c>
      <c r="G213" s="55" t="s">
        <v>160</v>
      </c>
      <c r="H213" s="42">
        <v>184</v>
      </c>
      <c r="I213" s="60">
        <v>0</v>
      </c>
      <c r="J213" s="60">
        <v>0</v>
      </c>
      <c r="K213" s="60">
        <v>0</v>
      </c>
      <c r="L213" s="103">
        <v>0</v>
      </c>
      <c r="M213" s="1"/>
      <c r="N213" s="1"/>
      <c r="O213" s="1"/>
      <c r="P213" s="1"/>
      <c r="Q213" s="1"/>
      <c r="R213" s="1"/>
      <c r="S213" s="1"/>
    </row>
    <row r="214" spans="1:19" ht="26.25" hidden="1" customHeight="1" collapsed="1">
      <c r="A214" s="53">
        <v>3</v>
      </c>
      <c r="B214" s="55">
        <v>1</v>
      </c>
      <c r="C214" s="53">
        <v>3</v>
      </c>
      <c r="D214" s="54">
        <v>2</v>
      </c>
      <c r="E214" s="54">
        <v>1</v>
      </c>
      <c r="F214" s="56">
        <v>2</v>
      </c>
      <c r="G214" s="55" t="s">
        <v>161</v>
      </c>
      <c r="H214" s="42">
        <v>185</v>
      </c>
      <c r="I214" s="60">
        <v>0</v>
      </c>
      <c r="J214" s="60">
        <v>0</v>
      </c>
      <c r="K214" s="60">
        <v>0</v>
      </c>
      <c r="L214" s="60">
        <v>0</v>
      </c>
      <c r="M214" s="1"/>
      <c r="N214" s="1"/>
      <c r="O214" s="1"/>
      <c r="P214" s="1"/>
      <c r="Q214" s="1"/>
      <c r="R214" s="1"/>
      <c r="S214" s="1"/>
    </row>
    <row r="215" spans="1:19" ht="16.5" hidden="1" customHeight="1" collapsed="1">
      <c r="A215" s="53">
        <v>3</v>
      </c>
      <c r="B215" s="55">
        <v>1</v>
      </c>
      <c r="C215" s="53">
        <v>3</v>
      </c>
      <c r="D215" s="54">
        <v>2</v>
      </c>
      <c r="E215" s="54">
        <v>1</v>
      </c>
      <c r="F215" s="56">
        <v>3</v>
      </c>
      <c r="G215" s="55" t="s">
        <v>162</v>
      </c>
      <c r="H215" s="42">
        <v>186</v>
      </c>
      <c r="I215" s="60">
        <v>0</v>
      </c>
      <c r="J215" s="60">
        <v>0</v>
      </c>
      <c r="K215" s="60">
        <v>0</v>
      </c>
      <c r="L215" s="60">
        <v>0</v>
      </c>
      <c r="M215" s="1"/>
      <c r="N215" s="1"/>
      <c r="O215" s="1"/>
      <c r="P215" s="1"/>
      <c r="Q215" s="1"/>
      <c r="R215" s="1"/>
      <c r="S215" s="1"/>
    </row>
    <row r="216" spans="1:19" ht="27.75" hidden="1" customHeight="1" collapsed="1">
      <c r="A216" s="53">
        <v>3</v>
      </c>
      <c r="B216" s="55">
        <v>1</v>
      </c>
      <c r="C216" s="53">
        <v>3</v>
      </c>
      <c r="D216" s="54">
        <v>2</v>
      </c>
      <c r="E216" s="54">
        <v>1</v>
      </c>
      <c r="F216" s="56">
        <v>4</v>
      </c>
      <c r="G216" s="55" t="s">
        <v>163</v>
      </c>
      <c r="H216" s="42">
        <v>187</v>
      </c>
      <c r="I216" s="60">
        <v>0</v>
      </c>
      <c r="J216" s="60">
        <v>0</v>
      </c>
      <c r="K216" s="60">
        <v>0</v>
      </c>
      <c r="L216" s="103">
        <v>0</v>
      </c>
      <c r="M216" s="1"/>
      <c r="N216" s="1"/>
      <c r="O216" s="1"/>
      <c r="P216" s="1"/>
      <c r="Q216" s="1"/>
      <c r="R216" s="1"/>
      <c r="S216" s="1"/>
    </row>
    <row r="217" spans="1:19" ht="15.75" hidden="1" customHeight="1" collapsed="1">
      <c r="A217" s="53">
        <v>3</v>
      </c>
      <c r="B217" s="55">
        <v>1</v>
      </c>
      <c r="C217" s="53">
        <v>3</v>
      </c>
      <c r="D217" s="54">
        <v>2</v>
      </c>
      <c r="E217" s="54">
        <v>1</v>
      </c>
      <c r="F217" s="56">
        <v>5</v>
      </c>
      <c r="G217" s="47" t="s">
        <v>164</v>
      </c>
      <c r="H217" s="42">
        <v>188</v>
      </c>
      <c r="I217" s="60">
        <v>0</v>
      </c>
      <c r="J217" s="60">
        <v>0</v>
      </c>
      <c r="K217" s="60">
        <v>0</v>
      </c>
      <c r="L217" s="60">
        <v>0</v>
      </c>
      <c r="M217" s="1"/>
      <c r="N217" s="1"/>
      <c r="O217" s="1"/>
      <c r="P217" s="1"/>
      <c r="Q217" s="1"/>
      <c r="R217" s="1"/>
      <c r="S217" s="1"/>
    </row>
    <row r="218" spans="1:19" ht="13.5" hidden="1" customHeight="1" collapsed="1">
      <c r="A218" s="53">
        <v>3</v>
      </c>
      <c r="B218" s="55">
        <v>1</v>
      </c>
      <c r="C218" s="53">
        <v>3</v>
      </c>
      <c r="D218" s="54">
        <v>2</v>
      </c>
      <c r="E218" s="54">
        <v>1</v>
      </c>
      <c r="F218" s="56">
        <v>6</v>
      </c>
      <c r="G218" s="47" t="s">
        <v>159</v>
      </c>
      <c r="H218" s="42">
        <v>189</v>
      </c>
      <c r="I218" s="60">
        <v>0</v>
      </c>
      <c r="J218" s="60">
        <v>0</v>
      </c>
      <c r="K218" s="60">
        <v>0</v>
      </c>
      <c r="L218" s="103">
        <v>0</v>
      </c>
      <c r="M218" s="1"/>
      <c r="N218" s="1"/>
      <c r="O218" s="1"/>
      <c r="P218" s="1"/>
      <c r="Q218" s="1"/>
      <c r="R218" s="1"/>
      <c r="S218" s="1"/>
    </row>
    <row r="219" spans="1:19" ht="27" hidden="1" customHeight="1" collapsed="1">
      <c r="A219" s="48">
        <v>3</v>
      </c>
      <c r="B219" s="46">
        <v>1</v>
      </c>
      <c r="C219" s="46">
        <v>4</v>
      </c>
      <c r="D219" s="46"/>
      <c r="E219" s="46"/>
      <c r="F219" s="49"/>
      <c r="G219" s="47" t="s">
        <v>165</v>
      </c>
      <c r="H219" s="42">
        <v>190</v>
      </c>
      <c r="I219" s="63">
        <f t="shared" ref="I219:L221" si="22">I220</f>
        <v>0</v>
      </c>
      <c r="J219" s="84">
        <f t="shared" si="22"/>
        <v>0</v>
      </c>
      <c r="K219" s="64">
        <f t="shared" si="22"/>
        <v>0</v>
      </c>
      <c r="L219" s="64">
        <f t="shared" si="22"/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66">
        <v>3</v>
      </c>
      <c r="B220" s="75">
        <v>1</v>
      </c>
      <c r="C220" s="75">
        <v>4</v>
      </c>
      <c r="D220" s="75">
        <v>1</v>
      </c>
      <c r="E220" s="75"/>
      <c r="F220" s="76"/>
      <c r="G220" s="47" t="s">
        <v>165</v>
      </c>
      <c r="H220" s="42">
        <v>191</v>
      </c>
      <c r="I220" s="70">
        <f t="shared" si="22"/>
        <v>0</v>
      </c>
      <c r="J220" s="96">
        <f t="shared" si="22"/>
        <v>0</v>
      </c>
      <c r="K220" s="71">
        <f t="shared" si="22"/>
        <v>0</v>
      </c>
      <c r="L220" s="71">
        <f t="shared" si="22"/>
        <v>0</v>
      </c>
      <c r="M220" s="1"/>
      <c r="N220" s="1"/>
      <c r="O220" s="1"/>
      <c r="P220" s="1"/>
      <c r="Q220" s="1"/>
      <c r="R220" s="1"/>
      <c r="S220" s="1"/>
    </row>
    <row r="221" spans="1:19" ht="27.75" hidden="1" customHeight="1" collapsed="1">
      <c r="A221" s="53">
        <v>3</v>
      </c>
      <c r="B221" s="54">
        <v>1</v>
      </c>
      <c r="C221" s="54">
        <v>4</v>
      </c>
      <c r="D221" s="54">
        <v>1</v>
      </c>
      <c r="E221" s="54">
        <v>1</v>
      </c>
      <c r="F221" s="56"/>
      <c r="G221" s="47" t="s">
        <v>166</v>
      </c>
      <c r="H221" s="42">
        <v>192</v>
      </c>
      <c r="I221" s="43">
        <f t="shared" si="22"/>
        <v>0</v>
      </c>
      <c r="J221" s="83">
        <f t="shared" si="22"/>
        <v>0</v>
      </c>
      <c r="K221" s="44">
        <f t="shared" si="22"/>
        <v>0</v>
      </c>
      <c r="L221" s="44">
        <f t="shared" si="22"/>
        <v>0</v>
      </c>
      <c r="M221" s="1"/>
      <c r="N221" s="1"/>
      <c r="O221" s="1"/>
      <c r="P221" s="1"/>
      <c r="Q221" s="1"/>
      <c r="R221" s="1"/>
      <c r="S221" s="1"/>
    </row>
    <row r="222" spans="1:19" ht="27" hidden="1" customHeight="1" collapsed="1">
      <c r="A222" s="57">
        <v>3</v>
      </c>
      <c r="B222" s="53">
        <v>1</v>
      </c>
      <c r="C222" s="54">
        <v>4</v>
      </c>
      <c r="D222" s="54">
        <v>1</v>
      </c>
      <c r="E222" s="54">
        <v>1</v>
      </c>
      <c r="F222" s="56">
        <v>1</v>
      </c>
      <c r="G222" s="47" t="s">
        <v>166</v>
      </c>
      <c r="H222" s="42">
        <v>193</v>
      </c>
      <c r="I222" s="60">
        <v>0</v>
      </c>
      <c r="J222" s="60">
        <v>0</v>
      </c>
      <c r="K222" s="60">
        <v>0</v>
      </c>
      <c r="L222" s="60">
        <v>0</v>
      </c>
      <c r="M222" s="1"/>
      <c r="N222" s="1"/>
      <c r="O222" s="1"/>
      <c r="P222" s="1"/>
      <c r="Q222" s="1"/>
      <c r="R222" s="1"/>
      <c r="S222" s="1"/>
    </row>
    <row r="223" spans="1:19" ht="26.25" hidden="1" customHeight="1" collapsed="1">
      <c r="A223" s="57">
        <v>3</v>
      </c>
      <c r="B223" s="54">
        <v>1</v>
      </c>
      <c r="C223" s="54">
        <v>5</v>
      </c>
      <c r="D223" s="54"/>
      <c r="E223" s="54"/>
      <c r="F223" s="56"/>
      <c r="G223" s="55" t="s">
        <v>167</v>
      </c>
      <c r="H223" s="42">
        <v>194</v>
      </c>
      <c r="I223" s="43">
        <f t="shared" ref="I223:L224" si="23">I224</f>
        <v>0</v>
      </c>
      <c r="J223" s="43">
        <f t="shared" si="23"/>
        <v>0</v>
      </c>
      <c r="K223" s="43">
        <f t="shared" si="23"/>
        <v>0</v>
      </c>
      <c r="L223" s="43">
        <f t="shared" si="23"/>
        <v>0</v>
      </c>
      <c r="M223" s="1"/>
      <c r="N223" s="1"/>
      <c r="O223" s="1"/>
      <c r="P223" s="1"/>
      <c r="Q223" s="1"/>
      <c r="R223" s="1"/>
      <c r="S223" s="1"/>
    </row>
    <row r="224" spans="1:19" ht="30" hidden="1" customHeight="1" collapsed="1">
      <c r="A224" s="57">
        <v>3</v>
      </c>
      <c r="B224" s="54">
        <v>1</v>
      </c>
      <c r="C224" s="54">
        <v>5</v>
      </c>
      <c r="D224" s="54">
        <v>1</v>
      </c>
      <c r="E224" s="54"/>
      <c r="F224" s="56"/>
      <c r="G224" s="55" t="s">
        <v>167</v>
      </c>
      <c r="H224" s="42">
        <v>195</v>
      </c>
      <c r="I224" s="43">
        <f t="shared" si="23"/>
        <v>0</v>
      </c>
      <c r="J224" s="43">
        <f t="shared" si="23"/>
        <v>0</v>
      </c>
      <c r="K224" s="43">
        <f t="shared" si="23"/>
        <v>0</v>
      </c>
      <c r="L224" s="43">
        <f t="shared" si="23"/>
        <v>0</v>
      </c>
      <c r="M224" s="1"/>
      <c r="N224" s="1"/>
      <c r="O224" s="1"/>
      <c r="P224" s="1"/>
      <c r="Q224" s="1"/>
      <c r="R224" s="1"/>
      <c r="S224" s="1"/>
    </row>
    <row r="225" spans="1:19" ht="27" hidden="1" customHeight="1" collapsed="1">
      <c r="A225" s="57">
        <v>3</v>
      </c>
      <c r="B225" s="54">
        <v>1</v>
      </c>
      <c r="C225" s="54">
        <v>5</v>
      </c>
      <c r="D225" s="54">
        <v>1</v>
      </c>
      <c r="E225" s="54">
        <v>1</v>
      </c>
      <c r="F225" s="56"/>
      <c r="G225" s="55" t="s">
        <v>167</v>
      </c>
      <c r="H225" s="42">
        <v>196</v>
      </c>
      <c r="I225" s="43">
        <f>SUM(I226:I228)</f>
        <v>0</v>
      </c>
      <c r="J225" s="43">
        <f>SUM(J226:J228)</f>
        <v>0</v>
      </c>
      <c r="K225" s="43">
        <f>SUM(K226:K228)</f>
        <v>0</v>
      </c>
      <c r="L225" s="43">
        <f>SUM(L226:L228)</f>
        <v>0</v>
      </c>
      <c r="M225" s="1"/>
      <c r="N225" s="1"/>
      <c r="O225" s="1"/>
      <c r="P225" s="1"/>
      <c r="Q225" s="1"/>
      <c r="R225" s="1"/>
      <c r="S225" s="1"/>
    </row>
    <row r="226" spans="1:19" ht="21" hidden="1" customHeight="1" collapsed="1">
      <c r="A226" s="57">
        <v>3</v>
      </c>
      <c r="B226" s="54">
        <v>1</v>
      </c>
      <c r="C226" s="54">
        <v>5</v>
      </c>
      <c r="D226" s="54">
        <v>1</v>
      </c>
      <c r="E226" s="54">
        <v>1</v>
      </c>
      <c r="F226" s="56">
        <v>1</v>
      </c>
      <c r="G226" s="105" t="s">
        <v>168</v>
      </c>
      <c r="H226" s="42">
        <v>197</v>
      </c>
      <c r="I226" s="60">
        <v>0</v>
      </c>
      <c r="J226" s="60">
        <v>0</v>
      </c>
      <c r="K226" s="60">
        <v>0</v>
      </c>
      <c r="L226" s="60">
        <v>0</v>
      </c>
      <c r="M226" s="1"/>
      <c r="N226" s="1"/>
      <c r="O226" s="1"/>
      <c r="P226" s="1"/>
      <c r="Q226" s="1"/>
      <c r="R226" s="1"/>
      <c r="S226" s="1"/>
    </row>
    <row r="227" spans="1:19" ht="25.5" hidden="1" customHeight="1" collapsed="1">
      <c r="A227" s="57">
        <v>3</v>
      </c>
      <c r="B227" s="54">
        <v>1</v>
      </c>
      <c r="C227" s="54">
        <v>5</v>
      </c>
      <c r="D227" s="54">
        <v>1</v>
      </c>
      <c r="E227" s="54">
        <v>1</v>
      </c>
      <c r="F227" s="56">
        <v>2</v>
      </c>
      <c r="G227" s="105" t="s">
        <v>169</v>
      </c>
      <c r="H227" s="42">
        <v>198</v>
      </c>
      <c r="I227" s="60">
        <v>0</v>
      </c>
      <c r="J227" s="60">
        <v>0</v>
      </c>
      <c r="K227" s="60">
        <v>0</v>
      </c>
      <c r="L227" s="60">
        <v>0</v>
      </c>
      <c r="M227" s="1"/>
      <c r="N227" s="1"/>
      <c r="O227" s="1"/>
      <c r="P227" s="1"/>
      <c r="Q227" s="1"/>
      <c r="R227" s="1"/>
      <c r="S227" s="1"/>
    </row>
    <row r="228" spans="1:19" ht="28.5" hidden="1" customHeight="1" collapsed="1">
      <c r="A228" s="57">
        <v>3</v>
      </c>
      <c r="B228" s="54">
        <v>1</v>
      </c>
      <c r="C228" s="54">
        <v>5</v>
      </c>
      <c r="D228" s="54">
        <v>1</v>
      </c>
      <c r="E228" s="54">
        <v>1</v>
      </c>
      <c r="F228" s="56">
        <v>3</v>
      </c>
      <c r="G228" s="105" t="s">
        <v>170</v>
      </c>
      <c r="H228" s="42">
        <v>199</v>
      </c>
      <c r="I228" s="60">
        <v>0</v>
      </c>
      <c r="J228" s="60">
        <v>0</v>
      </c>
      <c r="K228" s="60">
        <v>0</v>
      </c>
      <c r="L228" s="60">
        <v>0</v>
      </c>
      <c r="M228" s="1"/>
      <c r="N228" s="1"/>
      <c r="O228" s="1"/>
      <c r="P228" s="1"/>
      <c r="Q228" s="1"/>
      <c r="R228" s="1"/>
      <c r="S228" s="1"/>
    </row>
    <row r="229" spans="1:19" s="1" customFormat="1" ht="41.25" hidden="1" customHeight="1" collapsed="1">
      <c r="A229" s="38">
        <v>3</v>
      </c>
      <c r="B229" s="39">
        <v>2</v>
      </c>
      <c r="C229" s="39"/>
      <c r="D229" s="39"/>
      <c r="E229" s="39"/>
      <c r="F229" s="41"/>
      <c r="G229" s="40" t="s">
        <v>171</v>
      </c>
      <c r="H229" s="42">
        <v>200</v>
      </c>
      <c r="I229" s="43">
        <f>SUM(I230+I262)</f>
        <v>0</v>
      </c>
      <c r="J229" s="83">
        <f>SUM(J230+J262)</f>
        <v>0</v>
      </c>
      <c r="K229" s="44">
        <f>SUM(K230+K262)</f>
        <v>0</v>
      </c>
      <c r="L229" s="44">
        <f>SUM(L230+L262)</f>
        <v>0</v>
      </c>
    </row>
    <row r="230" spans="1:19" ht="26.25" hidden="1" customHeight="1" collapsed="1">
      <c r="A230" s="66">
        <v>3</v>
      </c>
      <c r="B230" s="74">
        <v>2</v>
      </c>
      <c r="C230" s="75">
        <v>1</v>
      </c>
      <c r="D230" s="75"/>
      <c r="E230" s="75"/>
      <c r="F230" s="76"/>
      <c r="G230" s="77" t="s">
        <v>172</v>
      </c>
      <c r="H230" s="42">
        <v>201</v>
      </c>
      <c r="I230" s="70">
        <f>SUM(I231+I240+I244+I248+I252+I255+I258)</f>
        <v>0</v>
      </c>
      <c r="J230" s="96">
        <f>SUM(J231+J240+J244+J248+J252+J255+J258)</f>
        <v>0</v>
      </c>
      <c r="K230" s="71">
        <f>SUM(K231+K240+K244+K248+K252+K255+K258)</f>
        <v>0</v>
      </c>
      <c r="L230" s="71">
        <f>SUM(L231+L240+L244+L248+L252+L255+L258)</f>
        <v>0</v>
      </c>
      <c r="M230" s="1"/>
      <c r="N230" s="1"/>
      <c r="O230" s="1"/>
      <c r="P230" s="1"/>
      <c r="Q230" s="1"/>
      <c r="R230" s="1"/>
      <c r="S230" s="1"/>
    </row>
    <row r="231" spans="1:19" ht="15.75" hidden="1" customHeight="1" collapsed="1">
      <c r="A231" s="53">
        <v>3</v>
      </c>
      <c r="B231" s="54">
        <v>2</v>
      </c>
      <c r="C231" s="54">
        <v>1</v>
      </c>
      <c r="D231" s="54">
        <v>1</v>
      </c>
      <c r="E231" s="54"/>
      <c r="F231" s="56"/>
      <c r="G231" s="55" t="s">
        <v>173</v>
      </c>
      <c r="H231" s="42">
        <v>202</v>
      </c>
      <c r="I231" s="70">
        <f>I232</f>
        <v>0</v>
      </c>
      <c r="J231" s="70">
        <f>J232</f>
        <v>0</v>
      </c>
      <c r="K231" s="70">
        <f>K232</f>
        <v>0</v>
      </c>
      <c r="L231" s="70">
        <f>L232</f>
        <v>0</v>
      </c>
      <c r="M231" s="1"/>
      <c r="N231" s="1"/>
      <c r="O231" s="1"/>
      <c r="P231" s="1"/>
      <c r="Q231" s="1"/>
      <c r="R231" s="1"/>
      <c r="S231" s="1"/>
    </row>
    <row r="232" spans="1:19" ht="12" hidden="1" customHeight="1" collapsed="1">
      <c r="A232" s="53">
        <v>3</v>
      </c>
      <c r="B232" s="53">
        <v>2</v>
      </c>
      <c r="C232" s="54">
        <v>1</v>
      </c>
      <c r="D232" s="54">
        <v>1</v>
      </c>
      <c r="E232" s="54">
        <v>1</v>
      </c>
      <c r="F232" s="56"/>
      <c r="G232" s="55" t="s">
        <v>174</v>
      </c>
      <c r="H232" s="42">
        <v>203</v>
      </c>
      <c r="I232" s="43">
        <f>SUM(I233:I233)</f>
        <v>0</v>
      </c>
      <c r="J232" s="83">
        <f>SUM(J233:J233)</f>
        <v>0</v>
      </c>
      <c r="K232" s="44">
        <f>SUM(K233:K233)</f>
        <v>0</v>
      </c>
      <c r="L232" s="44">
        <f>SUM(L233:L233)</f>
        <v>0</v>
      </c>
      <c r="M232" s="1"/>
      <c r="N232" s="1"/>
      <c r="O232" s="1"/>
      <c r="P232" s="1"/>
      <c r="Q232" s="1"/>
      <c r="R232" s="1"/>
      <c r="S232" s="1"/>
    </row>
    <row r="233" spans="1:19" ht="14.25" hidden="1" customHeight="1" collapsed="1">
      <c r="A233" s="66">
        <v>3</v>
      </c>
      <c r="B233" s="66">
        <v>2</v>
      </c>
      <c r="C233" s="75">
        <v>1</v>
      </c>
      <c r="D233" s="75">
        <v>1</v>
      </c>
      <c r="E233" s="75">
        <v>1</v>
      </c>
      <c r="F233" s="76">
        <v>1</v>
      </c>
      <c r="G233" s="77" t="s">
        <v>174</v>
      </c>
      <c r="H233" s="42">
        <v>204</v>
      </c>
      <c r="I233" s="60">
        <v>0</v>
      </c>
      <c r="J233" s="60">
        <v>0</v>
      </c>
      <c r="K233" s="60">
        <v>0</v>
      </c>
      <c r="L233" s="60"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6">
        <v>3</v>
      </c>
      <c r="B234" s="75">
        <v>2</v>
      </c>
      <c r="C234" s="75">
        <v>1</v>
      </c>
      <c r="D234" s="75">
        <v>1</v>
      </c>
      <c r="E234" s="75">
        <v>2</v>
      </c>
      <c r="F234" s="76"/>
      <c r="G234" s="77" t="s">
        <v>175</v>
      </c>
      <c r="H234" s="42">
        <v>205</v>
      </c>
      <c r="I234" s="43">
        <f>SUM(I235:I236)</f>
        <v>0</v>
      </c>
      <c r="J234" s="43">
        <f>SUM(J235:J236)</f>
        <v>0</v>
      </c>
      <c r="K234" s="43">
        <f>SUM(K235:K236)</f>
        <v>0</v>
      </c>
      <c r="L234" s="43">
        <f>SUM(L235:L236)</f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6">
        <v>3</v>
      </c>
      <c r="B235" s="75">
        <v>2</v>
      </c>
      <c r="C235" s="75">
        <v>1</v>
      </c>
      <c r="D235" s="75">
        <v>1</v>
      </c>
      <c r="E235" s="75">
        <v>2</v>
      </c>
      <c r="F235" s="76">
        <v>1</v>
      </c>
      <c r="G235" s="77" t="s">
        <v>176</v>
      </c>
      <c r="H235" s="42">
        <v>206</v>
      </c>
      <c r="I235" s="60">
        <v>0</v>
      </c>
      <c r="J235" s="60">
        <v>0</v>
      </c>
      <c r="K235" s="60">
        <v>0</v>
      </c>
      <c r="L235" s="60"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6">
        <v>3</v>
      </c>
      <c r="B236" s="75">
        <v>2</v>
      </c>
      <c r="C236" s="75">
        <v>1</v>
      </c>
      <c r="D236" s="75">
        <v>1</v>
      </c>
      <c r="E236" s="75">
        <v>2</v>
      </c>
      <c r="F236" s="76">
        <v>2</v>
      </c>
      <c r="G236" s="77" t="s">
        <v>177</v>
      </c>
      <c r="H236" s="42">
        <v>207</v>
      </c>
      <c r="I236" s="60">
        <v>0</v>
      </c>
      <c r="J236" s="60">
        <v>0</v>
      </c>
      <c r="K236" s="60">
        <v>0</v>
      </c>
      <c r="L236" s="60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6">
        <v>3</v>
      </c>
      <c r="B237" s="75">
        <v>2</v>
      </c>
      <c r="C237" s="75">
        <v>1</v>
      </c>
      <c r="D237" s="75">
        <v>1</v>
      </c>
      <c r="E237" s="75">
        <v>3</v>
      </c>
      <c r="F237" s="108"/>
      <c r="G237" s="77" t="s">
        <v>178</v>
      </c>
      <c r="H237" s="42">
        <v>208</v>
      </c>
      <c r="I237" s="43">
        <f>SUM(I238:I239)</f>
        <v>0</v>
      </c>
      <c r="J237" s="43">
        <f>SUM(J238:J239)</f>
        <v>0</v>
      </c>
      <c r="K237" s="43">
        <f>SUM(K238:K239)</f>
        <v>0</v>
      </c>
      <c r="L237" s="43">
        <f>SUM(L238:L239)</f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6">
        <v>3</v>
      </c>
      <c r="B238" s="75">
        <v>2</v>
      </c>
      <c r="C238" s="75">
        <v>1</v>
      </c>
      <c r="D238" s="75">
        <v>1</v>
      </c>
      <c r="E238" s="75">
        <v>3</v>
      </c>
      <c r="F238" s="76">
        <v>1</v>
      </c>
      <c r="G238" s="77" t="s">
        <v>179</v>
      </c>
      <c r="H238" s="42">
        <v>209</v>
      </c>
      <c r="I238" s="60">
        <v>0</v>
      </c>
      <c r="J238" s="60">
        <v>0</v>
      </c>
      <c r="K238" s="60">
        <v>0</v>
      </c>
      <c r="L238" s="60"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6">
        <v>3</v>
      </c>
      <c r="B239" s="75">
        <v>2</v>
      </c>
      <c r="C239" s="75">
        <v>1</v>
      </c>
      <c r="D239" s="75">
        <v>1</v>
      </c>
      <c r="E239" s="75">
        <v>3</v>
      </c>
      <c r="F239" s="76">
        <v>2</v>
      </c>
      <c r="G239" s="77" t="s">
        <v>180</v>
      </c>
      <c r="H239" s="42">
        <v>210</v>
      </c>
      <c r="I239" s="60">
        <v>0</v>
      </c>
      <c r="J239" s="60">
        <v>0</v>
      </c>
      <c r="K239" s="60">
        <v>0</v>
      </c>
      <c r="L239" s="60">
        <v>0</v>
      </c>
      <c r="M239" s="1"/>
      <c r="N239" s="1"/>
      <c r="O239" s="1"/>
      <c r="P239" s="1"/>
      <c r="Q239" s="1"/>
      <c r="R239" s="1"/>
      <c r="S239" s="1"/>
    </row>
    <row r="240" spans="1:19" ht="27" hidden="1" customHeight="1" collapsed="1">
      <c r="A240" s="53">
        <v>3</v>
      </c>
      <c r="B240" s="54">
        <v>2</v>
      </c>
      <c r="C240" s="54">
        <v>1</v>
      </c>
      <c r="D240" s="54">
        <v>2</v>
      </c>
      <c r="E240" s="54"/>
      <c r="F240" s="56"/>
      <c r="G240" s="55" t="s">
        <v>181</v>
      </c>
      <c r="H240" s="42">
        <v>211</v>
      </c>
      <c r="I240" s="43">
        <f>I241</f>
        <v>0</v>
      </c>
      <c r="J240" s="43">
        <f>J241</f>
        <v>0</v>
      </c>
      <c r="K240" s="43">
        <f>K241</f>
        <v>0</v>
      </c>
      <c r="L240" s="43">
        <f>L241</f>
        <v>0</v>
      </c>
      <c r="M240" s="1"/>
      <c r="N240" s="1"/>
      <c r="O240" s="1"/>
      <c r="P240" s="1"/>
      <c r="Q240" s="1"/>
      <c r="R240" s="1"/>
      <c r="S240" s="1"/>
    </row>
    <row r="241" spans="1:19" ht="14.25" hidden="1" customHeight="1" collapsed="1">
      <c r="A241" s="53">
        <v>3</v>
      </c>
      <c r="B241" s="54">
        <v>2</v>
      </c>
      <c r="C241" s="54">
        <v>1</v>
      </c>
      <c r="D241" s="54">
        <v>2</v>
      </c>
      <c r="E241" s="54">
        <v>1</v>
      </c>
      <c r="F241" s="56"/>
      <c r="G241" s="55" t="s">
        <v>181</v>
      </c>
      <c r="H241" s="42">
        <v>212</v>
      </c>
      <c r="I241" s="43">
        <f>SUM(I242:I243)</f>
        <v>0</v>
      </c>
      <c r="J241" s="83">
        <f>SUM(J242:J243)</f>
        <v>0</v>
      </c>
      <c r="K241" s="44">
        <f>SUM(K242:K243)</f>
        <v>0</v>
      </c>
      <c r="L241" s="44">
        <f>SUM(L242:L243)</f>
        <v>0</v>
      </c>
      <c r="M241" s="1"/>
      <c r="N241" s="1"/>
      <c r="O241" s="1"/>
      <c r="P241" s="1"/>
      <c r="Q241" s="1"/>
      <c r="R241" s="1"/>
      <c r="S241" s="1"/>
    </row>
    <row r="242" spans="1:19" ht="27" hidden="1" customHeight="1" collapsed="1">
      <c r="A242" s="66">
        <v>3</v>
      </c>
      <c r="B242" s="74">
        <v>2</v>
      </c>
      <c r="C242" s="75">
        <v>1</v>
      </c>
      <c r="D242" s="75">
        <v>2</v>
      </c>
      <c r="E242" s="75">
        <v>1</v>
      </c>
      <c r="F242" s="76">
        <v>1</v>
      </c>
      <c r="G242" s="77" t="s">
        <v>182</v>
      </c>
      <c r="H242" s="42">
        <v>213</v>
      </c>
      <c r="I242" s="60">
        <v>0</v>
      </c>
      <c r="J242" s="60">
        <v>0</v>
      </c>
      <c r="K242" s="60">
        <v>0</v>
      </c>
      <c r="L242" s="60">
        <v>0</v>
      </c>
      <c r="M242" s="1"/>
      <c r="N242" s="1"/>
      <c r="O242" s="1"/>
      <c r="P242" s="1"/>
      <c r="Q242" s="1"/>
      <c r="R242" s="1"/>
      <c r="S242" s="1"/>
    </row>
    <row r="243" spans="1:19" ht="25.5" hidden="1" customHeight="1" collapsed="1">
      <c r="A243" s="53">
        <v>3</v>
      </c>
      <c r="B243" s="54">
        <v>2</v>
      </c>
      <c r="C243" s="54">
        <v>1</v>
      </c>
      <c r="D243" s="54">
        <v>2</v>
      </c>
      <c r="E243" s="54">
        <v>1</v>
      </c>
      <c r="F243" s="56">
        <v>2</v>
      </c>
      <c r="G243" s="55" t="s">
        <v>183</v>
      </c>
      <c r="H243" s="42">
        <v>214</v>
      </c>
      <c r="I243" s="60">
        <v>0</v>
      </c>
      <c r="J243" s="60">
        <v>0</v>
      </c>
      <c r="K243" s="60">
        <v>0</v>
      </c>
      <c r="L243" s="60">
        <v>0</v>
      </c>
      <c r="M243" s="1"/>
      <c r="N243" s="1"/>
      <c r="O243" s="1"/>
      <c r="P243" s="1"/>
      <c r="Q243" s="1"/>
      <c r="R243" s="1"/>
      <c r="S243" s="1"/>
    </row>
    <row r="244" spans="1:19" ht="26.25" hidden="1" customHeight="1" collapsed="1">
      <c r="A244" s="48">
        <v>3</v>
      </c>
      <c r="B244" s="46">
        <v>2</v>
      </c>
      <c r="C244" s="46">
        <v>1</v>
      </c>
      <c r="D244" s="46">
        <v>3</v>
      </c>
      <c r="E244" s="46"/>
      <c r="F244" s="49"/>
      <c r="G244" s="47" t="s">
        <v>184</v>
      </c>
      <c r="H244" s="42">
        <v>215</v>
      </c>
      <c r="I244" s="63">
        <f>I245</f>
        <v>0</v>
      </c>
      <c r="J244" s="84">
        <f>J245</f>
        <v>0</v>
      </c>
      <c r="K244" s="64">
        <f>K245</f>
        <v>0</v>
      </c>
      <c r="L244" s="64">
        <f>L245</f>
        <v>0</v>
      </c>
      <c r="M244" s="1"/>
      <c r="N244" s="1"/>
      <c r="O244" s="1"/>
      <c r="P244" s="1"/>
      <c r="Q244" s="1"/>
      <c r="R244" s="1"/>
      <c r="S244" s="1"/>
    </row>
    <row r="245" spans="1:19" ht="29.25" hidden="1" customHeight="1" collapsed="1">
      <c r="A245" s="53">
        <v>3</v>
      </c>
      <c r="B245" s="54">
        <v>2</v>
      </c>
      <c r="C245" s="54">
        <v>1</v>
      </c>
      <c r="D245" s="54">
        <v>3</v>
      </c>
      <c r="E245" s="54">
        <v>1</v>
      </c>
      <c r="F245" s="56"/>
      <c r="G245" s="47" t="s">
        <v>184</v>
      </c>
      <c r="H245" s="42">
        <v>216</v>
      </c>
      <c r="I245" s="43">
        <f>I246+I247</f>
        <v>0</v>
      </c>
      <c r="J245" s="43">
        <f>J246+J247</f>
        <v>0</v>
      </c>
      <c r="K245" s="43">
        <f>K246+K247</f>
        <v>0</v>
      </c>
      <c r="L245" s="43">
        <f>L246+L247</f>
        <v>0</v>
      </c>
      <c r="M245" s="1"/>
      <c r="N245" s="1"/>
      <c r="O245" s="1"/>
      <c r="P245" s="1"/>
      <c r="Q245" s="1"/>
      <c r="R245" s="1"/>
      <c r="S245" s="1"/>
    </row>
    <row r="246" spans="1:19" ht="30" hidden="1" customHeight="1" collapsed="1">
      <c r="A246" s="53">
        <v>3</v>
      </c>
      <c r="B246" s="54">
        <v>2</v>
      </c>
      <c r="C246" s="54">
        <v>1</v>
      </c>
      <c r="D246" s="54">
        <v>3</v>
      </c>
      <c r="E246" s="54">
        <v>1</v>
      </c>
      <c r="F246" s="56">
        <v>1</v>
      </c>
      <c r="G246" s="55" t="s">
        <v>185</v>
      </c>
      <c r="H246" s="42">
        <v>217</v>
      </c>
      <c r="I246" s="60">
        <v>0</v>
      </c>
      <c r="J246" s="60">
        <v>0</v>
      </c>
      <c r="K246" s="60">
        <v>0</v>
      </c>
      <c r="L246" s="60">
        <v>0</v>
      </c>
      <c r="M246" s="1"/>
      <c r="N246" s="1"/>
      <c r="O246" s="1"/>
      <c r="P246" s="1"/>
      <c r="Q246" s="1"/>
      <c r="R246" s="1"/>
      <c r="S246" s="1"/>
    </row>
    <row r="247" spans="1:19" ht="27.75" hidden="1" customHeight="1" collapsed="1">
      <c r="A247" s="53">
        <v>3</v>
      </c>
      <c r="B247" s="54">
        <v>2</v>
      </c>
      <c r="C247" s="54">
        <v>1</v>
      </c>
      <c r="D247" s="54">
        <v>3</v>
      </c>
      <c r="E247" s="54">
        <v>1</v>
      </c>
      <c r="F247" s="56">
        <v>2</v>
      </c>
      <c r="G247" s="55" t="s">
        <v>186</v>
      </c>
      <c r="H247" s="42">
        <v>218</v>
      </c>
      <c r="I247" s="103">
        <v>0</v>
      </c>
      <c r="J247" s="100">
        <v>0</v>
      </c>
      <c r="K247" s="103">
        <v>0</v>
      </c>
      <c r="L247" s="103">
        <v>0</v>
      </c>
      <c r="M247" s="1"/>
      <c r="N247" s="1"/>
      <c r="O247" s="1"/>
      <c r="P247" s="1"/>
      <c r="Q247" s="1"/>
      <c r="R247" s="1"/>
      <c r="S247" s="1"/>
    </row>
    <row r="248" spans="1:19" ht="12" hidden="1" customHeight="1" collapsed="1">
      <c r="A248" s="53">
        <v>3</v>
      </c>
      <c r="B248" s="54">
        <v>2</v>
      </c>
      <c r="C248" s="54">
        <v>1</v>
      </c>
      <c r="D248" s="54">
        <v>4</v>
      </c>
      <c r="E248" s="54"/>
      <c r="F248" s="56"/>
      <c r="G248" s="55" t="s">
        <v>187</v>
      </c>
      <c r="H248" s="42">
        <v>219</v>
      </c>
      <c r="I248" s="43">
        <f>I249</f>
        <v>0</v>
      </c>
      <c r="J248" s="44">
        <f>J249</f>
        <v>0</v>
      </c>
      <c r="K248" s="43">
        <f>K249</f>
        <v>0</v>
      </c>
      <c r="L248" s="44">
        <f>L249</f>
        <v>0</v>
      </c>
      <c r="M248" s="1"/>
      <c r="N248" s="1"/>
      <c r="O248" s="1"/>
      <c r="P248" s="1"/>
      <c r="Q248" s="1"/>
      <c r="R248" s="1"/>
      <c r="S248" s="1"/>
    </row>
    <row r="249" spans="1:19" ht="14.25" hidden="1" customHeight="1" collapsed="1">
      <c r="A249" s="48">
        <v>3</v>
      </c>
      <c r="B249" s="46">
        <v>2</v>
      </c>
      <c r="C249" s="46">
        <v>1</v>
      </c>
      <c r="D249" s="46">
        <v>4</v>
      </c>
      <c r="E249" s="46">
        <v>1</v>
      </c>
      <c r="F249" s="49"/>
      <c r="G249" s="47" t="s">
        <v>187</v>
      </c>
      <c r="H249" s="42">
        <v>220</v>
      </c>
      <c r="I249" s="63">
        <f>SUM(I250:I251)</f>
        <v>0</v>
      </c>
      <c r="J249" s="84">
        <f>SUM(J250:J251)</f>
        <v>0</v>
      </c>
      <c r="K249" s="64">
        <f>SUM(K250:K251)</f>
        <v>0</v>
      </c>
      <c r="L249" s="64">
        <f>SUM(L250:L251)</f>
        <v>0</v>
      </c>
      <c r="M249" s="1"/>
      <c r="N249" s="1"/>
      <c r="O249" s="1"/>
      <c r="P249" s="1"/>
      <c r="Q249" s="1"/>
      <c r="R249" s="1"/>
      <c r="S249" s="1"/>
    </row>
    <row r="250" spans="1:19" ht="25.5" hidden="1" customHeight="1" collapsed="1">
      <c r="A250" s="53">
        <v>3</v>
      </c>
      <c r="B250" s="54">
        <v>2</v>
      </c>
      <c r="C250" s="54">
        <v>1</v>
      </c>
      <c r="D250" s="54">
        <v>4</v>
      </c>
      <c r="E250" s="54">
        <v>1</v>
      </c>
      <c r="F250" s="56">
        <v>1</v>
      </c>
      <c r="G250" s="55" t="s">
        <v>188</v>
      </c>
      <c r="H250" s="42">
        <v>221</v>
      </c>
      <c r="I250" s="60">
        <v>0</v>
      </c>
      <c r="J250" s="60">
        <v>0</v>
      </c>
      <c r="K250" s="60">
        <v>0</v>
      </c>
      <c r="L250" s="60">
        <v>0</v>
      </c>
      <c r="M250" s="1"/>
      <c r="N250" s="1"/>
      <c r="O250" s="1"/>
      <c r="P250" s="1"/>
      <c r="Q250" s="1"/>
      <c r="R250" s="1"/>
      <c r="S250" s="1"/>
    </row>
    <row r="251" spans="1:19" ht="18.75" hidden="1" customHeight="1" collapsed="1">
      <c r="A251" s="53">
        <v>3</v>
      </c>
      <c r="B251" s="54">
        <v>2</v>
      </c>
      <c r="C251" s="54">
        <v>1</v>
      </c>
      <c r="D251" s="54">
        <v>4</v>
      </c>
      <c r="E251" s="54">
        <v>1</v>
      </c>
      <c r="F251" s="56">
        <v>2</v>
      </c>
      <c r="G251" s="55" t="s">
        <v>189</v>
      </c>
      <c r="H251" s="42">
        <v>222</v>
      </c>
      <c r="I251" s="60">
        <v>0</v>
      </c>
      <c r="J251" s="60">
        <v>0</v>
      </c>
      <c r="K251" s="60">
        <v>0</v>
      </c>
      <c r="L251" s="60">
        <v>0</v>
      </c>
      <c r="M251" s="1"/>
      <c r="N251" s="1"/>
      <c r="O251" s="1"/>
      <c r="P251" s="1"/>
      <c r="Q251" s="1"/>
      <c r="R251" s="1"/>
      <c r="S251" s="1"/>
    </row>
    <row r="252" spans="1:19" hidden="1" collapsed="1">
      <c r="A252" s="53">
        <v>3</v>
      </c>
      <c r="B252" s="54">
        <v>2</v>
      </c>
      <c r="C252" s="54">
        <v>1</v>
      </c>
      <c r="D252" s="54">
        <v>5</v>
      </c>
      <c r="E252" s="54"/>
      <c r="F252" s="56"/>
      <c r="G252" s="55" t="s">
        <v>190</v>
      </c>
      <c r="H252" s="42">
        <v>223</v>
      </c>
      <c r="I252" s="43">
        <f t="shared" ref="I252:L253" si="24">I253</f>
        <v>0</v>
      </c>
      <c r="J252" s="83">
        <f t="shared" si="24"/>
        <v>0</v>
      </c>
      <c r="K252" s="44">
        <f t="shared" si="24"/>
        <v>0</v>
      </c>
      <c r="L252" s="44">
        <f t="shared" si="24"/>
        <v>0</v>
      </c>
      <c r="M252" s="1"/>
      <c r="N252" s="1"/>
      <c r="O252" s="1"/>
      <c r="P252" s="1"/>
      <c r="Q252" s="1"/>
      <c r="R252" s="1"/>
      <c r="S252" s="1"/>
    </row>
    <row r="253" spans="1:19" ht="16.5" hidden="1" customHeight="1" collapsed="1">
      <c r="A253" s="53">
        <v>3</v>
      </c>
      <c r="B253" s="54">
        <v>2</v>
      </c>
      <c r="C253" s="54">
        <v>1</v>
      </c>
      <c r="D253" s="54">
        <v>5</v>
      </c>
      <c r="E253" s="54">
        <v>1</v>
      </c>
      <c r="F253" s="56"/>
      <c r="G253" s="55" t="s">
        <v>190</v>
      </c>
      <c r="H253" s="42">
        <v>224</v>
      </c>
      <c r="I253" s="44">
        <f t="shared" si="24"/>
        <v>0</v>
      </c>
      <c r="J253" s="83">
        <f t="shared" si="24"/>
        <v>0</v>
      </c>
      <c r="K253" s="44">
        <f t="shared" si="24"/>
        <v>0</v>
      </c>
      <c r="L253" s="44">
        <f t="shared" si="24"/>
        <v>0</v>
      </c>
      <c r="M253" s="1"/>
      <c r="N253" s="1"/>
      <c r="O253" s="1"/>
      <c r="P253" s="1"/>
      <c r="Q253" s="1"/>
      <c r="R253" s="1"/>
      <c r="S253" s="1"/>
    </row>
    <row r="254" spans="1:19" hidden="1" collapsed="1">
      <c r="A254" s="74">
        <v>3</v>
      </c>
      <c r="B254" s="75">
        <v>2</v>
      </c>
      <c r="C254" s="75">
        <v>1</v>
      </c>
      <c r="D254" s="75">
        <v>5</v>
      </c>
      <c r="E254" s="75">
        <v>1</v>
      </c>
      <c r="F254" s="76">
        <v>1</v>
      </c>
      <c r="G254" s="55" t="s">
        <v>190</v>
      </c>
      <c r="H254" s="42">
        <v>225</v>
      </c>
      <c r="I254" s="103">
        <v>0</v>
      </c>
      <c r="J254" s="103">
        <v>0</v>
      </c>
      <c r="K254" s="103">
        <v>0</v>
      </c>
      <c r="L254" s="103"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53">
        <v>3</v>
      </c>
      <c r="B255" s="54">
        <v>2</v>
      </c>
      <c r="C255" s="54">
        <v>1</v>
      </c>
      <c r="D255" s="54">
        <v>6</v>
      </c>
      <c r="E255" s="54"/>
      <c r="F255" s="56"/>
      <c r="G255" s="55" t="s">
        <v>191</v>
      </c>
      <c r="H255" s="42">
        <v>226</v>
      </c>
      <c r="I255" s="43">
        <f t="shared" ref="I255:L256" si="25">I256</f>
        <v>0</v>
      </c>
      <c r="J255" s="83">
        <f t="shared" si="25"/>
        <v>0</v>
      </c>
      <c r="K255" s="44">
        <f t="shared" si="25"/>
        <v>0</v>
      </c>
      <c r="L255" s="44">
        <f t="shared" si="25"/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3">
        <v>3</v>
      </c>
      <c r="B256" s="53">
        <v>2</v>
      </c>
      <c r="C256" s="54">
        <v>1</v>
      </c>
      <c r="D256" s="54">
        <v>6</v>
      </c>
      <c r="E256" s="54">
        <v>1</v>
      </c>
      <c r="F256" s="56"/>
      <c r="G256" s="55" t="s">
        <v>191</v>
      </c>
      <c r="H256" s="42">
        <v>227</v>
      </c>
      <c r="I256" s="43">
        <f t="shared" si="25"/>
        <v>0</v>
      </c>
      <c r="J256" s="83">
        <f t="shared" si="25"/>
        <v>0</v>
      </c>
      <c r="K256" s="44">
        <f t="shared" si="25"/>
        <v>0</v>
      </c>
      <c r="L256" s="44">
        <f t="shared" si="25"/>
        <v>0</v>
      </c>
      <c r="M256" s="1"/>
      <c r="N256" s="1"/>
      <c r="O256" s="1"/>
      <c r="P256" s="1"/>
      <c r="Q256" s="1"/>
      <c r="R256" s="1"/>
      <c r="S256" s="1"/>
    </row>
    <row r="257" spans="1:19" ht="15.75" hidden="1" customHeight="1" collapsed="1">
      <c r="A257" s="48">
        <v>3</v>
      </c>
      <c r="B257" s="48">
        <v>2</v>
      </c>
      <c r="C257" s="54">
        <v>1</v>
      </c>
      <c r="D257" s="54">
        <v>6</v>
      </c>
      <c r="E257" s="54">
        <v>1</v>
      </c>
      <c r="F257" s="56">
        <v>1</v>
      </c>
      <c r="G257" s="55" t="s">
        <v>191</v>
      </c>
      <c r="H257" s="42">
        <v>228</v>
      </c>
      <c r="I257" s="103">
        <v>0</v>
      </c>
      <c r="J257" s="103">
        <v>0</v>
      </c>
      <c r="K257" s="103">
        <v>0</v>
      </c>
      <c r="L257" s="103">
        <v>0</v>
      </c>
      <c r="M257" s="1"/>
      <c r="N257" s="1"/>
      <c r="O257" s="1"/>
      <c r="P257" s="1"/>
      <c r="Q257" s="1"/>
      <c r="R257" s="1"/>
      <c r="S257" s="1"/>
    </row>
    <row r="258" spans="1:19" ht="13.5" hidden="1" customHeight="1" collapsed="1">
      <c r="A258" s="53">
        <v>3</v>
      </c>
      <c r="B258" s="53">
        <v>2</v>
      </c>
      <c r="C258" s="54">
        <v>1</v>
      </c>
      <c r="D258" s="54">
        <v>7</v>
      </c>
      <c r="E258" s="54"/>
      <c r="F258" s="56"/>
      <c r="G258" s="55" t="s">
        <v>192</v>
      </c>
      <c r="H258" s="42">
        <v>229</v>
      </c>
      <c r="I258" s="43">
        <f>I259</f>
        <v>0</v>
      </c>
      <c r="J258" s="83">
        <f>J259</f>
        <v>0</v>
      </c>
      <c r="K258" s="44">
        <f>K259</f>
        <v>0</v>
      </c>
      <c r="L258" s="44">
        <f>L259</f>
        <v>0</v>
      </c>
      <c r="M258" s="1"/>
      <c r="N258" s="1"/>
      <c r="O258" s="1"/>
      <c r="P258" s="1"/>
      <c r="Q258" s="1"/>
      <c r="R258" s="1"/>
      <c r="S258" s="1"/>
    </row>
    <row r="259" spans="1:19" hidden="1" collapsed="1">
      <c r="A259" s="53">
        <v>3</v>
      </c>
      <c r="B259" s="54">
        <v>2</v>
      </c>
      <c r="C259" s="54">
        <v>1</v>
      </c>
      <c r="D259" s="54">
        <v>7</v>
      </c>
      <c r="E259" s="54">
        <v>1</v>
      </c>
      <c r="F259" s="56"/>
      <c r="G259" s="55" t="s">
        <v>192</v>
      </c>
      <c r="H259" s="42">
        <v>230</v>
      </c>
      <c r="I259" s="43">
        <f>I260+I261</f>
        <v>0</v>
      </c>
      <c r="J259" s="43">
        <f>J260+J261</f>
        <v>0</v>
      </c>
      <c r="K259" s="43">
        <f>K260+K261</f>
        <v>0</v>
      </c>
      <c r="L259" s="43">
        <f>L260+L261</f>
        <v>0</v>
      </c>
      <c r="M259" s="1"/>
      <c r="N259" s="1"/>
      <c r="O259" s="1"/>
      <c r="P259" s="1"/>
      <c r="Q259" s="1"/>
      <c r="R259" s="1"/>
      <c r="S259" s="1"/>
    </row>
    <row r="260" spans="1:19" ht="27" hidden="1" customHeight="1" collapsed="1">
      <c r="A260" s="53">
        <v>3</v>
      </c>
      <c r="B260" s="54">
        <v>2</v>
      </c>
      <c r="C260" s="54">
        <v>1</v>
      </c>
      <c r="D260" s="54">
        <v>7</v>
      </c>
      <c r="E260" s="54">
        <v>1</v>
      </c>
      <c r="F260" s="56">
        <v>1</v>
      </c>
      <c r="G260" s="55" t="s">
        <v>193</v>
      </c>
      <c r="H260" s="42">
        <v>231</v>
      </c>
      <c r="I260" s="59">
        <v>0</v>
      </c>
      <c r="J260" s="60">
        <v>0</v>
      </c>
      <c r="K260" s="60">
        <v>0</v>
      </c>
      <c r="L260" s="60">
        <v>0</v>
      </c>
      <c r="M260" s="1"/>
      <c r="N260" s="1"/>
      <c r="O260" s="1"/>
      <c r="P260" s="1"/>
      <c r="Q260" s="1"/>
      <c r="R260" s="1"/>
      <c r="S260" s="1"/>
    </row>
    <row r="261" spans="1:19" ht="24.75" hidden="1" customHeight="1" collapsed="1">
      <c r="A261" s="53">
        <v>3</v>
      </c>
      <c r="B261" s="54">
        <v>2</v>
      </c>
      <c r="C261" s="54">
        <v>1</v>
      </c>
      <c r="D261" s="54">
        <v>7</v>
      </c>
      <c r="E261" s="54">
        <v>1</v>
      </c>
      <c r="F261" s="56">
        <v>2</v>
      </c>
      <c r="G261" s="55" t="s">
        <v>194</v>
      </c>
      <c r="H261" s="42">
        <v>232</v>
      </c>
      <c r="I261" s="60">
        <v>0</v>
      </c>
      <c r="J261" s="60">
        <v>0</v>
      </c>
      <c r="K261" s="60">
        <v>0</v>
      </c>
      <c r="L261" s="60">
        <v>0</v>
      </c>
      <c r="M261" s="1"/>
      <c r="N261" s="1"/>
      <c r="O261" s="1"/>
      <c r="P261" s="1"/>
      <c r="Q261" s="1"/>
      <c r="R261" s="1"/>
      <c r="S261" s="1"/>
    </row>
    <row r="262" spans="1:19" ht="38.25" hidden="1" customHeight="1" collapsed="1">
      <c r="A262" s="53">
        <v>3</v>
      </c>
      <c r="B262" s="54">
        <v>2</v>
      </c>
      <c r="C262" s="54">
        <v>2</v>
      </c>
      <c r="D262" s="109"/>
      <c r="E262" s="109"/>
      <c r="F262" s="110"/>
      <c r="G262" s="55" t="s">
        <v>195</v>
      </c>
      <c r="H262" s="42">
        <v>233</v>
      </c>
      <c r="I262" s="43">
        <f>SUM(I263+I272+I276+I280+I284+I287+I290)</f>
        <v>0</v>
      </c>
      <c r="J262" s="83">
        <f>SUM(J263+J272+J276+J280+J284+J287+J290)</f>
        <v>0</v>
      </c>
      <c r="K262" s="44">
        <f>SUM(K263+K272+K276+K280+K284+K287+K290)</f>
        <v>0</v>
      </c>
      <c r="L262" s="44">
        <f>SUM(L263+L272+L276+L280+L284+L287+L290)</f>
        <v>0</v>
      </c>
      <c r="M262" s="1"/>
      <c r="N262" s="1"/>
      <c r="O262" s="1"/>
      <c r="P262" s="1"/>
      <c r="Q262" s="1"/>
      <c r="R262" s="1"/>
      <c r="S262" s="1"/>
    </row>
    <row r="263" spans="1:19" hidden="1" collapsed="1">
      <c r="A263" s="53">
        <v>3</v>
      </c>
      <c r="B263" s="54">
        <v>2</v>
      </c>
      <c r="C263" s="54">
        <v>2</v>
      </c>
      <c r="D263" s="54">
        <v>1</v>
      </c>
      <c r="E263" s="54"/>
      <c r="F263" s="56"/>
      <c r="G263" s="55" t="s">
        <v>196</v>
      </c>
      <c r="H263" s="42">
        <v>234</v>
      </c>
      <c r="I263" s="43">
        <f>I264</f>
        <v>0</v>
      </c>
      <c r="J263" s="43">
        <f>J264</f>
        <v>0</v>
      </c>
      <c r="K263" s="43">
        <f>K264</f>
        <v>0</v>
      </c>
      <c r="L263" s="43">
        <f>L264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7">
        <v>3</v>
      </c>
      <c r="B264" s="53">
        <v>2</v>
      </c>
      <c r="C264" s="54">
        <v>2</v>
      </c>
      <c r="D264" s="54">
        <v>1</v>
      </c>
      <c r="E264" s="54">
        <v>1</v>
      </c>
      <c r="F264" s="56"/>
      <c r="G264" s="55" t="s">
        <v>174</v>
      </c>
      <c r="H264" s="42">
        <v>235</v>
      </c>
      <c r="I264" s="43">
        <f>SUM(I265)</f>
        <v>0</v>
      </c>
      <c r="J264" s="43">
        <f>SUM(J265)</f>
        <v>0</v>
      </c>
      <c r="K264" s="43">
        <f>SUM(K265)</f>
        <v>0</v>
      </c>
      <c r="L264" s="43">
        <f>SUM(L265)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7">
        <v>3</v>
      </c>
      <c r="B265" s="53">
        <v>2</v>
      </c>
      <c r="C265" s="54">
        <v>2</v>
      </c>
      <c r="D265" s="54">
        <v>1</v>
      </c>
      <c r="E265" s="54">
        <v>1</v>
      </c>
      <c r="F265" s="56">
        <v>1</v>
      </c>
      <c r="G265" s="55" t="s">
        <v>174</v>
      </c>
      <c r="H265" s="42">
        <v>236</v>
      </c>
      <c r="I265" s="60">
        <v>0</v>
      </c>
      <c r="J265" s="60">
        <v>0</v>
      </c>
      <c r="K265" s="60">
        <v>0</v>
      </c>
      <c r="L265" s="60">
        <v>0</v>
      </c>
      <c r="M265" s="1"/>
      <c r="N265" s="1"/>
      <c r="O265" s="1"/>
      <c r="P265" s="1"/>
      <c r="Q265" s="1"/>
      <c r="R265" s="1"/>
      <c r="S265" s="1"/>
    </row>
    <row r="266" spans="1:19" ht="15" hidden="1" customHeight="1" collapsed="1">
      <c r="A266" s="57">
        <v>3</v>
      </c>
      <c r="B266" s="53">
        <v>2</v>
      </c>
      <c r="C266" s="54">
        <v>2</v>
      </c>
      <c r="D266" s="54">
        <v>1</v>
      </c>
      <c r="E266" s="54">
        <v>2</v>
      </c>
      <c r="F266" s="56"/>
      <c r="G266" s="55" t="s">
        <v>197</v>
      </c>
      <c r="H266" s="42">
        <v>237</v>
      </c>
      <c r="I266" s="43">
        <f>SUM(I267:I268)</f>
        <v>0</v>
      </c>
      <c r="J266" s="43">
        <f>SUM(J267:J268)</f>
        <v>0</v>
      </c>
      <c r="K266" s="43">
        <f>SUM(K267:K268)</f>
        <v>0</v>
      </c>
      <c r="L266" s="43">
        <f>SUM(L267:L268)</f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7">
        <v>3</v>
      </c>
      <c r="B267" s="53">
        <v>2</v>
      </c>
      <c r="C267" s="54">
        <v>2</v>
      </c>
      <c r="D267" s="54">
        <v>1</v>
      </c>
      <c r="E267" s="54">
        <v>2</v>
      </c>
      <c r="F267" s="56">
        <v>1</v>
      </c>
      <c r="G267" s="55" t="s">
        <v>176</v>
      </c>
      <c r="H267" s="42">
        <v>238</v>
      </c>
      <c r="I267" s="60">
        <v>0</v>
      </c>
      <c r="J267" s="59">
        <v>0</v>
      </c>
      <c r="K267" s="60">
        <v>0</v>
      </c>
      <c r="L267" s="60"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7">
        <v>3</v>
      </c>
      <c r="B268" s="53">
        <v>2</v>
      </c>
      <c r="C268" s="54">
        <v>2</v>
      </c>
      <c r="D268" s="54">
        <v>1</v>
      </c>
      <c r="E268" s="54">
        <v>2</v>
      </c>
      <c r="F268" s="56">
        <v>2</v>
      </c>
      <c r="G268" s="55" t="s">
        <v>177</v>
      </c>
      <c r="H268" s="42">
        <v>239</v>
      </c>
      <c r="I268" s="60">
        <v>0</v>
      </c>
      <c r="J268" s="59">
        <v>0</v>
      </c>
      <c r="K268" s="60">
        <v>0</v>
      </c>
      <c r="L268" s="60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7">
        <v>3</v>
      </c>
      <c r="B269" s="53">
        <v>2</v>
      </c>
      <c r="C269" s="54">
        <v>2</v>
      </c>
      <c r="D269" s="54">
        <v>1</v>
      </c>
      <c r="E269" s="54">
        <v>3</v>
      </c>
      <c r="F269" s="56"/>
      <c r="G269" s="55" t="s">
        <v>178</v>
      </c>
      <c r="H269" s="42">
        <v>240</v>
      </c>
      <c r="I269" s="43">
        <f>SUM(I270:I271)</f>
        <v>0</v>
      </c>
      <c r="J269" s="43">
        <f>SUM(J270:J271)</f>
        <v>0</v>
      </c>
      <c r="K269" s="43">
        <f>SUM(K270:K271)</f>
        <v>0</v>
      </c>
      <c r="L269" s="43">
        <f>SUM(L270:L271)</f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7">
        <v>3</v>
      </c>
      <c r="B270" s="53">
        <v>2</v>
      </c>
      <c r="C270" s="54">
        <v>2</v>
      </c>
      <c r="D270" s="54">
        <v>1</v>
      </c>
      <c r="E270" s="54">
        <v>3</v>
      </c>
      <c r="F270" s="56">
        <v>1</v>
      </c>
      <c r="G270" s="55" t="s">
        <v>179</v>
      </c>
      <c r="H270" s="42">
        <v>241</v>
      </c>
      <c r="I270" s="60">
        <v>0</v>
      </c>
      <c r="J270" s="59">
        <v>0</v>
      </c>
      <c r="K270" s="60">
        <v>0</v>
      </c>
      <c r="L270" s="60"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7">
        <v>3</v>
      </c>
      <c r="B271" s="53">
        <v>2</v>
      </c>
      <c r="C271" s="54">
        <v>2</v>
      </c>
      <c r="D271" s="54">
        <v>1</v>
      </c>
      <c r="E271" s="54">
        <v>3</v>
      </c>
      <c r="F271" s="56">
        <v>2</v>
      </c>
      <c r="G271" s="55" t="s">
        <v>198</v>
      </c>
      <c r="H271" s="42">
        <v>242</v>
      </c>
      <c r="I271" s="60">
        <v>0</v>
      </c>
      <c r="J271" s="59">
        <v>0</v>
      </c>
      <c r="K271" s="60">
        <v>0</v>
      </c>
      <c r="L271" s="60">
        <v>0</v>
      </c>
      <c r="M271" s="1"/>
      <c r="N271" s="1"/>
      <c r="O271" s="1"/>
      <c r="P271" s="1"/>
      <c r="Q271" s="1"/>
      <c r="R271" s="1"/>
      <c r="S271" s="1"/>
    </row>
    <row r="272" spans="1:19" ht="25.5" hidden="1" customHeight="1" collapsed="1">
      <c r="A272" s="57">
        <v>3</v>
      </c>
      <c r="B272" s="53">
        <v>2</v>
      </c>
      <c r="C272" s="54">
        <v>2</v>
      </c>
      <c r="D272" s="54">
        <v>2</v>
      </c>
      <c r="E272" s="54"/>
      <c r="F272" s="56"/>
      <c r="G272" s="55" t="s">
        <v>199</v>
      </c>
      <c r="H272" s="42">
        <v>243</v>
      </c>
      <c r="I272" s="43">
        <f>I273</f>
        <v>0</v>
      </c>
      <c r="J272" s="44">
        <f>J273</f>
        <v>0</v>
      </c>
      <c r="K272" s="43">
        <f>K273</f>
        <v>0</v>
      </c>
      <c r="L272" s="44">
        <f>L273</f>
        <v>0</v>
      </c>
      <c r="M272" s="1"/>
      <c r="N272" s="1"/>
      <c r="O272" s="1"/>
      <c r="P272" s="1"/>
      <c r="Q272" s="1"/>
      <c r="R272" s="1"/>
      <c r="S272" s="1"/>
    </row>
    <row r="273" spans="1:19" ht="20.25" hidden="1" customHeight="1" collapsed="1">
      <c r="A273" s="53">
        <v>3</v>
      </c>
      <c r="B273" s="54">
        <v>2</v>
      </c>
      <c r="C273" s="46">
        <v>2</v>
      </c>
      <c r="D273" s="46">
        <v>2</v>
      </c>
      <c r="E273" s="46">
        <v>1</v>
      </c>
      <c r="F273" s="49"/>
      <c r="G273" s="55" t="s">
        <v>199</v>
      </c>
      <c r="H273" s="42">
        <v>244</v>
      </c>
      <c r="I273" s="63">
        <f>SUM(I274:I275)</f>
        <v>0</v>
      </c>
      <c r="J273" s="84">
        <f>SUM(J274:J275)</f>
        <v>0</v>
      </c>
      <c r="K273" s="64">
        <f>SUM(K274:K275)</f>
        <v>0</v>
      </c>
      <c r="L273" s="64">
        <f>SUM(L274:L275)</f>
        <v>0</v>
      </c>
      <c r="M273" s="1"/>
      <c r="N273" s="1"/>
      <c r="O273" s="1"/>
      <c r="P273" s="1"/>
      <c r="Q273" s="1"/>
      <c r="R273" s="1"/>
      <c r="S273" s="1"/>
    </row>
    <row r="274" spans="1:19" ht="25.5" hidden="1" customHeight="1" collapsed="1">
      <c r="A274" s="53">
        <v>3</v>
      </c>
      <c r="B274" s="54">
        <v>2</v>
      </c>
      <c r="C274" s="54">
        <v>2</v>
      </c>
      <c r="D274" s="54">
        <v>2</v>
      </c>
      <c r="E274" s="54">
        <v>1</v>
      </c>
      <c r="F274" s="56">
        <v>1</v>
      </c>
      <c r="G274" s="55" t="s">
        <v>200</v>
      </c>
      <c r="H274" s="42">
        <v>245</v>
      </c>
      <c r="I274" s="60">
        <v>0</v>
      </c>
      <c r="J274" s="60">
        <v>0</v>
      </c>
      <c r="K274" s="60">
        <v>0</v>
      </c>
      <c r="L274" s="60"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3">
        <v>3</v>
      </c>
      <c r="B275" s="54">
        <v>2</v>
      </c>
      <c r="C275" s="54">
        <v>2</v>
      </c>
      <c r="D275" s="54">
        <v>2</v>
      </c>
      <c r="E275" s="54">
        <v>1</v>
      </c>
      <c r="F275" s="56">
        <v>2</v>
      </c>
      <c r="G275" s="57" t="s">
        <v>201</v>
      </c>
      <c r="H275" s="42">
        <v>246</v>
      </c>
      <c r="I275" s="60">
        <v>0</v>
      </c>
      <c r="J275" s="60">
        <v>0</v>
      </c>
      <c r="K275" s="60">
        <v>0</v>
      </c>
      <c r="L275" s="60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3">
        <v>3</v>
      </c>
      <c r="B276" s="54">
        <v>2</v>
      </c>
      <c r="C276" s="54">
        <v>2</v>
      </c>
      <c r="D276" s="54">
        <v>3</v>
      </c>
      <c r="E276" s="54"/>
      <c r="F276" s="56"/>
      <c r="G276" s="55" t="s">
        <v>202</v>
      </c>
      <c r="H276" s="42">
        <v>247</v>
      </c>
      <c r="I276" s="43">
        <f>I277</f>
        <v>0</v>
      </c>
      <c r="J276" s="83">
        <f>J277</f>
        <v>0</v>
      </c>
      <c r="K276" s="44">
        <f>K277</f>
        <v>0</v>
      </c>
      <c r="L276" s="44">
        <f>L277</f>
        <v>0</v>
      </c>
      <c r="M276" s="1"/>
      <c r="N276" s="1"/>
      <c r="O276" s="1"/>
      <c r="P276" s="1"/>
      <c r="Q276" s="1"/>
      <c r="R276" s="1"/>
      <c r="S276" s="1"/>
    </row>
    <row r="277" spans="1:19" ht="30" hidden="1" customHeight="1" collapsed="1">
      <c r="A277" s="48">
        <v>3</v>
      </c>
      <c r="B277" s="54">
        <v>2</v>
      </c>
      <c r="C277" s="54">
        <v>2</v>
      </c>
      <c r="D277" s="54">
        <v>3</v>
      </c>
      <c r="E277" s="54">
        <v>1</v>
      </c>
      <c r="F277" s="56"/>
      <c r="G277" s="55" t="s">
        <v>202</v>
      </c>
      <c r="H277" s="42">
        <v>248</v>
      </c>
      <c r="I277" s="43">
        <f>I278+I279</f>
        <v>0</v>
      </c>
      <c r="J277" s="43">
        <f>J278+J279</f>
        <v>0</v>
      </c>
      <c r="K277" s="43">
        <f>K278+K279</f>
        <v>0</v>
      </c>
      <c r="L277" s="43">
        <f>L278+L279</f>
        <v>0</v>
      </c>
      <c r="M277" s="1"/>
      <c r="N277" s="1"/>
      <c r="O277" s="1"/>
      <c r="P277" s="1"/>
      <c r="Q277" s="1"/>
      <c r="R277" s="1"/>
      <c r="S277" s="1"/>
    </row>
    <row r="278" spans="1:19" ht="31.5" hidden="1" customHeight="1" collapsed="1">
      <c r="A278" s="48">
        <v>3</v>
      </c>
      <c r="B278" s="54">
        <v>2</v>
      </c>
      <c r="C278" s="54">
        <v>2</v>
      </c>
      <c r="D278" s="54">
        <v>3</v>
      </c>
      <c r="E278" s="54">
        <v>1</v>
      </c>
      <c r="F278" s="56">
        <v>1</v>
      </c>
      <c r="G278" s="55" t="s">
        <v>203</v>
      </c>
      <c r="H278" s="42">
        <v>249</v>
      </c>
      <c r="I278" s="60">
        <v>0</v>
      </c>
      <c r="J278" s="60">
        <v>0</v>
      </c>
      <c r="K278" s="60">
        <v>0</v>
      </c>
      <c r="L278" s="60">
        <v>0</v>
      </c>
      <c r="M278" s="1"/>
      <c r="N278" s="1"/>
      <c r="O278" s="1"/>
      <c r="P278" s="1"/>
      <c r="Q278" s="1"/>
      <c r="R278" s="1"/>
      <c r="S278" s="1"/>
    </row>
    <row r="279" spans="1:19" ht="25.5" hidden="1" customHeight="1" collapsed="1">
      <c r="A279" s="48">
        <v>3</v>
      </c>
      <c r="B279" s="54">
        <v>2</v>
      </c>
      <c r="C279" s="54">
        <v>2</v>
      </c>
      <c r="D279" s="54">
        <v>3</v>
      </c>
      <c r="E279" s="54">
        <v>1</v>
      </c>
      <c r="F279" s="56">
        <v>2</v>
      </c>
      <c r="G279" s="55" t="s">
        <v>204</v>
      </c>
      <c r="H279" s="42">
        <v>250</v>
      </c>
      <c r="I279" s="60">
        <v>0</v>
      </c>
      <c r="J279" s="60">
        <v>0</v>
      </c>
      <c r="K279" s="60">
        <v>0</v>
      </c>
      <c r="L279" s="60">
        <v>0</v>
      </c>
      <c r="M279" s="1"/>
      <c r="N279" s="1"/>
      <c r="O279" s="1"/>
      <c r="P279" s="1"/>
      <c r="Q279" s="1"/>
      <c r="R279" s="1"/>
      <c r="S279" s="1"/>
    </row>
    <row r="280" spans="1:19" ht="22.5" hidden="1" customHeight="1" collapsed="1">
      <c r="A280" s="53">
        <v>3</v>
      </c>
      <c r="B280" s="54">
        <v>2</v>
      </c>
      <c r="C280" s="54">
        <v>2</v>
      </c>
      <c r="D280" s="54">
        <v>4</v>
      </c>
      <c r="E280" s="54"/>
      <c r="F280" s="56"/>
      <c r="G280" s="55" t="s">
        <v>205</v>
      </c>
      <c r="H280" s="42">
        <v>251</v>
      </c>
      <c r="I280" s="43">
        <f>I281</f>
        <v>0</v>
      </c>
      <c r="J280" s="83">
        <f>J281</f>
        <v>0</v>
      </c>
      <c r="K280" s="44">
        <f>K281</f>
        <v>0</v>
      </c>
      <c r="L280" s="44">
        <f>L281</f>
        <v>0</v>
      </c>
      <c r="M280" s="1"/>
      <c r="N280" s="1"/>
      <c r="O280" s="1"/>
      <c r="P280" s="1"/>
      <c r="Q280" s="1"/>
      <c r="R280" s="1"/>
      <c r="S280" s="1"/>
    </row>
    <row r="281" spans="1:19" hidden="1" collapsed="1">
      <c r="A281" s="53">
        <v>3</v>
      </c>
      <c r="B281" s="54">
        <v>2</v>
      </c>
      <c r="C281" s="54">
        <v>2</v>
      </c>
      <c r="D281" s="54">
        <v>4</v>
      </c>
      <c r="E281" s="54">
        <v>1</v>
      </c>
      <c r="F281" s="56"/>
      <c r="G281" s="55" t="s">
        <v>205</v>
      </c>
      <c r="H281" s="42">
        <v>252</v>
      </c>
      <c r="I281" s="43">
        <f>SUM(I282:I283)</f>
        <v>0</v>
      </c>
      <c r="J281" s="83">
        <f>SUM(J282:J283)</f>
        <v>0</v>
      </c>
      <c r="K281" s="44">
        <f>SUM(K282:K283)</f>
        <v>0</v>
      </c>
      <c r="L281" s="44">
        <f>SUM(L282:L283)</f>
        <v>0</v>
      </c>
      <c r="M281" s="1"/>
      <c r="N281" s="1"/>
      <c r="O281" s="1"/>
      <c r="P281" s="1"/>
      <c r="Q281" s="1"/>
      <c r="R281" s="1"/>
      <c r="S281" s="1"/>
    </row>
    <row r="282" spans="1:19" ht="30.75" hidden="1" customHeight="1" collapsed="1">
      <c r="A282" s="53">
        <v>3</v>
      </c>
      <c r="B282" s="54">
        <v>2</v>
      </c>
      <c r="C282" s="54">
        <v>2</v>
      </c>
      <c r="D282" s="54">
        <v>4</v>
      </c>
      <c r="E282" s="54">
        <v>1</v>
      </c>
      <c r="F282" s="56">
        <v>1</v>
      </c>
      <c r="G282" s="55" t="s">
        <v>206</v>
      </c>
      <c r="H282" s="42">
        <v>253</v>
      </c>
      <c r="I282" s="60">
        <v>0</v>
      </c>
      <c r="J282" s="60">
        <v>0</v>
      </c>
      <c r="K282" s="60">
        <v>0</v>
      </c>
      <c r="L282" s="60">
        <v>0</v>
      </c>
      <c r="M282" s="1"/>
      <c r="N282" s="1"/>
      <c r="O282" s="1"/>
      <c r="P282" s="1"/>
      <c r="Q282" s="1"/>
      <c r="R282" s="1"/>
      <c r="S282" s="1"/>
    </row>
    <row r="283" spans="1:19" ht="27.75" hidden="1" customHeight="1" collapsed="1">
      <c r="A283" s="48">
        <v>3</v>
      </c>
      <c r="B283" s="46">
        <v>2</v>
      </c>
      <c r="C283" s="46">
        <v>2</v>
      </c>
      <c r="D283" s="46">
        <v>4</v>
      </c>
      <c r="E283" s="46">
        <v>1</v>
      </c>
      <c r="F283" s="49">
        <v>2</v>
      </c>
      <c r="G283" s="57" t="s">
        <v>207</v>
      </c>
      <c r="H283" s="42">
        <v>254</v>
      </c>
      <c r="I283" s="60">
        <v>0</v>
      </c>
      <c r="J283" s="60">
        <v>0</v>
      </c>
      <c r="K283" s="60">
        <v>0</v>
      </c>
      <c r="L283" s="60">
        <v>0</v>
      </c>
      <c r="M283" s="1"/>
      <c r="N283" s="1"/>
      <c r="O283" s="1"/>
      <c r="P283" s="1"/>
      <c r="Q283" s="1"/>
      <c r="R283" s="1"/>
      <c r="S283" s="1"/>
    </row>
    <row r="284" spans="1:19" ht="14.25" hidden="1" customHeight="1" collapsed="1">
      <c r="A284" s="53">
        <v>3</v>
      </c>
      <c r="B284" s="54">
        <v>2</v>
      </c>
      <c r="C284" s="54">
        <v>2</v>
      </c>
      <c r="D284" s="54">
        <v>5</v>
      </c>
      <c r="E284" s="54"/>
      <c r="F284" s="56"/>
      <c r="G284" s="55" t="s">
        <v>208</v>
      </c>
      <c r="H284" s="42">
        <v>255</v>
      </c>
      <c r="I284" s="43">
        <f t="shared" ref="I284:L285" si="26">I285</f>
        <v>0</v>
      </c>
      <c r="J284" s="83">
        <f t="shared" si="26"/>
        <v>0</v>
      </c>
      <c r="K284" s="44">
        <f t="shared" si="26"/>
        <v>0</v>
      </c>
      <c r="L284" s="44">
        <f t="shared" si="26"/>
        <v>0</v>
      </c>
      <c r="M284" s="1"/>
      <c r="N284" s="1"/>
      <c r="O284" s="1"/>
      <c r="P284" s="1"/>
      <c r="Q284" s="1"/>
      <c r="R284" s="1"/>
      <c r="S284" s="1"/>
    </row>
    <row r="285" spans="1:19" ht="15.75" hidden="1" customHeight="1" collapsed="1">
      <c r="A285" s="53">
        <v>3</v>
      </c>
      <c r="B285" s="54">
        <v>2</v>
      </c>
      <c r="C285" s="54">
        <v>2</v>
      </c>
      <c r="D285" s="54">
        <v>5</v>
      </c>
      <c r="E285" s="54">
        <v>1</v>
      </c>
      <c r="F285" s="56"/>
      <c r="G285" s="55" t="s">
        <v>208</v>
      </c>
      <c r="H285" s="42">
        <v>256</v>
      </c>
      <c r="I285" s="43">
        <f t="shared" si="26"/>
        <v>0</v>
      </c>
      <c r="J285" s="83">
        <f t="shared" si="26"/>
        <v>0</v>
      </c>
      <c r="K285" s="44">
        <f t="shared" si="26"/>
        <v>0</v>
      </c>
      <c r="L285" s="44">
        <f t="shared" si="26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3">
        <v>3</v>
      </c>
      <c r="B286" s="54">
        <v>2</v>
      </c>
      <c r="C286" s="54">
        <v>2</v>
      </c>
      <c r="D286" s="54">
        <v>5</v>
      </c>
      <c r="E286" s="54">
        <v>1</v>
      </c>
      <c r="F286" s="56">
        <v>1</v>
      </c>
      <c r="G286" s="55" t="s">
        <v>208</v>
      </c>
      <c r="H286" s="42">
        <v>257</v>
      </c>
      <c r="I286" s="60">
        <v>0</v>
      </c>
      <c r="J286" s="60">
        <v>0</v>
      </c>
      <c r="K286" s="60">
        <v>0</v>
      </c>
      <c r="L286" s="60">
        <v>0</v>
      </c>
      <c r="M286" s="1"/>
      <c r="N286" s="1"/>
      <c r="O286" s="1"/>
      <c r="P286" s="1"/>
      <c r="Q286" s="1"/>
      <c r="R286" s="1"/>
      <c r="S286" s="1"/>
    </row>
    <row r="287" spans="1:19" ht="14.25" hidden="1" customHeight="1" collapsed="1">
      <c r="A287" s="53">
        <v>3</v>
      </c>
      <c r="B287" s="54">
        <v>2</v>
      </c>
      <c r="C287" s="54">
        <v>2</v>
      </c>
      <c r="D287" s="54">
        <v>6</v>
      </c>
      <c r="E287" s="54"/>
      <c r="F287" s="56"/>
      <c r="G287" s="55" t="s">
        <v>191</v>
      </c>
      <c r="H287" s="42">
        <v>258</v>
      </c>
      <c r="I287" s="43">
        <f t="shared" ref="I287:L288" si="27">I288</f>
        <v>0</v>
      </c>
      <c r="J287" s="111">
        <f t="shared" si="27"/>
        <v>0</v>
      </c>
      <c r="K287" s="44">
        <f t="shared" si="27"/>
        <v>0</v>
      </c>
      <c r="L287" s="44">
        <f t="shared" si="27"/>
        <v>0</v>
      </c>
      <c r="M287" s="1"/>
      <c r="N287" s="1"/>
      <c r="O287" s="1"/>
      <c r="P287" s="1"/>
      <c r="Q287" s="1"/>
      <c r="R287" s="1"/>
      <c r="S287" s="1"/>
    </row>
    <row r="288" spans="1:19" ht="15" hidden="1" customHeight="1" collapsed="1">
      <c r="A288" s="53">
        <v>3</v>
      </c>
      <c r="B288" s="54">
        <v>2</v>
      </c>
      <c r="C288" s="54">
        <v>2</v>
      </c>
      <c r="D288" s="54">
        <v>6</v>
      </c>
      <c r="E288" s="54">
        <v>1</v>
      </c>
      <c r="F288" s="56"/>
      <c r="G288" s="55" t="s">
        <v>191</v>
      </c>
      <c r="H288" s="42">
        <v>259</v>
      </c>
      <c r="I288" s="43">
        <f t="shared" si="27"/>
        <v>0</v>
      </c>
      <c r="J288" s="111">
        <f t="shared" si="27"/>
        <v>0</v>
      </c>
      <c r="K288" s="44">
        <f t="shared" si="27"/>
        <v>0</v>
      </c>
      <c r="L288" s="44">
        <f t="shared" si="27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3">
        <v>3</v>
      </c>
      <c r="B289" s="75">
        <v>2</v>
      </c>
      <c r="C289" s="75">
        <v>2</v>
      </c>
      <c r="D289" s="54">
        <v>6</v>
      </c>
      <c r="E289" s="75">
        <v>1</v>
      </c>
      <c r="F289" s="76">
        <v>1</v>
      </c>
      <c r="G289" s="77" t="s">
        <v>191</v>
      </c>
      <c r="H289" s="42">
        <v>260</v>
      </c>
      <c r="I289" s="60">
        <v>0</v>
      </c>
      <c r="J289" s="60">
        <v>0</v>
      </c>
      <c r="K289" s="60">
        <v>0</v>
      </c>
      <c r="L289" s="60">
        <v>0</v>
      </c>
      <c r="M289" s="1"/>
      <c r="N289" s="1"/>
      <c r="O289" s="1"/>
      <c r="P289" s="1"/>
      <c r="Q289" s="1"/>
      <c r="R289" s="1"/>
      <c r="S289" s="1"/>
    </row>
    <row r="290" spans="1:19" ht="14.25" hidden="1" customHeight="1" collapsed="1">
      <c r="A290" s="57">
        <v>3</v>
      </c>
      <c r="B290" s="53">
        <v>2</v>
      </c>
      <c r="C290" s="54">
        <v>2</v>
      </c>
      <c r="D290" s="54">
        <v>7</v>
      </c>
      <c r="E290" s="54"/>
      <c r="F290" s="56"/>
      <c r="G290" s="55" t="s">
        <v>192</v>
      </c>
      <c r="H290" s="42">
        <v>261</v>
      </c>
      <c r="I290" s="43">
        <f>I291</f>
        <v>0</v>
      </c>
      <c r="J290" s="111">
        <f>J291</f>
        <v>0</v>
      </c>
      <c r="K290" s="44">
        <f>K291</f>
        <v>0</v>
      </c>
      <c r="L290" s="44">
        <f>L291</f>
        <v>0</v>
      </c>
      <c r="M290" s="1"/>
      <c r="N290" s="1"/>
      <c r="O290" s="1"/>
      <c r="P290" s="1"/>
      <c r="Q290" s="1"/>
      <c r="R290" s="1"/>
      <c r="S290" s="1"/>
    </row>
    <row r="291" spans="1:19" ht="15" hidden="1" customHeight="1" collapsed="1">
      <c r="A291" s="57">
        <v>3</v>
      </c>
      <c r="B291" s="53">
        <v>2</v>
      </c>
      <c r="C291" s="54">
        <v>2</v>
      </c>
      <c r="D291" s="54">
        <v>7</v>
      </c>
      <c r="E291" s="54">
        <v>1</v>
      </c>
      <c r="F291" s="56"/>
      <c r="G291" s="55" t="s">
        <v>192</v>
      </c>
      <c r="H291" s="42">
        <v>262</v>
      </c>
      <c r="I291" s="43">
        <f>I292+I293</f>
        <v>0</v>
      </c>
      <c r="J291" s="43">
        <f>J292+J293</f>
        <v>0</v>
      </c>
      <c r="K291" s="43">
        <f>K292+K293</f>
        <v>0</v>
      </c>
      <c r="L291" s="43">
        <f>L292+L293</f>
        <v>0</v>
      </c>
      <c r="M291" s="1"/>
      <c r="N291" s="1"/>
      <c r="O291" s="1"/>
      <c r="P291" s="1"/>
      <c r="Q291" s="1"/>
      <c r="R291" s="1"/>
      <c r="S291" s="1"/>
    </row>
    <row r="292" spans="1:19" ht="27.75" hidden="1" customHeight="1" collapsed="1">
      <c r="A292" s="57">
        <v>3</v>
      </c>
      <c r="B292" s="53">
        <v>2</v>
      </c>
      <c r="C292" s="53">
        <v>2</v>
      </c>
      <c r="D292" s="54">
        <v>7</v>
      </c>
      <c r="E292" s="54">
        <v>1</v>
      </c>
      <c r="F292" s="56">
        <v>1</v>
      </c>
      <c r="G292" s="55" t="s">
        <v>193</v>
      </c>
      <c r="H292" s="42">
        <v>263</v>
      </c>
      <c r="I292" s="60">
        <v>0</v>
      </c>
      <c r="J292" s="60">
        <v>0</v>
      </c>
      <c r="K292" s="60">
        <v>0</v>
      </c>
      <c r="L292" s="60">
        <v>0</v>
      </c>
      <c r="M292" s="1"/>
      <c r="N292" s="1"/>
      <c r="O292" s="1"/>
      <c r="P292" s="1"/>
      <c r="Q292" s="1"/>
      <c r="R292" s="1"/>
      <c r="S292" s="1"/>
    </row>
    <row r="293" spans="1:19" ht="25.5" hidden="1" customHeight="1" collapsed="1">
      <c r="A293" s="57">
        <v>3</v>
      </c>
      <c r="B293" s="53">
        <v>2</v>
      </c>
      <c r="C293" s="53">
        <v>2</v>
      </c>
      <c r="D293" s="54">
        <v>7</v>
      </c>
      <c r="E293" s="54">
        <v>1</v>
      </c>
      <c r="F293" s="56">
        <v>2</v>
      </c>
      <c r="G293" s="55" t="s">
        <v>194</v>
      </c>
      <c r="H293" s="42">
        <v>264</v>
      </c>
      <c r="I293" s="60">
        <v>0</v>
      </c>
      <c r="J293" s="60">
        <v>0</v>
      </c>
      <c r="K293" s="60">
        <v>0</v>
      </c>
      <c r="L293" s="60">
        <v>0</v>
      </c>
      <c r="M293" s="1"/>
      <c r="N293" s="1"/>
      <c r="O293" s="1"/>
      <c r="P293" s="1"/>
      <c r="Q293" s="1"/>
      <c r="R293" s="1"/>
      <c r="S293" s="1"/>
    </row>
    <row r="294" spans="1:19" ht="30" hidden="1" customHeight="1" collapsed="1">
      <c r="A294" s="61">
        <v>3</v>
      </c>
      <c r="B294" s="61">
        <v>3</v>
      </c>
      <c r="C294" s="38"/>
      <c r="D294" s="39"/>
      <c r="E294" s="39"/>
      <c r="F294" s="41"/>
      <c r="G294" s="40" t="s">
        <v>209</v>
      </c>
      <c r="H294" s="42">
        <v>265</v>
      </c>
      <c r="I294" s="43">
        <f>SUM(I295+I327)</f>
        <v>0</v>
      </c>
      <c r="J294" s="111">
        <f>SUM(J295+J327)</f>
        <v>0</v>
      </c>
      <c r="K294" s="44">
        <f>SUM(K295+K327)</f>
        <v>0</v>
      </c>
      <c r="L294" s="44">
        <f>SUM(L295+L327)</f>
        <v>0</v>
      </c>
      <c r="M294" s="1"/>
      <c r="N294" s="1"/>
      <c r="O294" s="1"/>
      <c r="P294" s="1"/>
      <c r="Q294" s="1"/>
      <c r="R294" s="1"/>
      <c r="S294" s="1"/>
    </row>
    <row r="295" spans="1:19" ht="40.5" hidden="1" customHeight="1" collapsed="1">
      <c r="A295" s="57">
        <v>3</v>
      </c>
      <c r="B295" s="57">
        <v>3</v>
      </c>
      <c r="C295" s="53">
        <v>1</v>
      </c>
      <c r="D295" s="54"/>
      <c r="E295" s="54"/>
      <c r="F295" s="56"/>
      <c r="G295" s="55" t="s">
        <v>210</v>
      </c>
      <c r="H295" s="42">
        <v>266</v>
      </c>
      <c r="I295" s="43">
        <f>SUM(I296+I305+I309+I313+I317+I320+I323)</f>
        <v>0</v>
      </c>
      <c r="J295" s="111">
        <f>SUM(J296+J305+J309+J313+J317+J320+J323)</f>
        <v>0</v>
      </c>
      <c r="K295" s="44">
        <f>SUM(K296+K305+K309+K313+K317+K320+K323)</f>
        <v>0</v>
      </c>
      <c r="L295" s="44">
        <f>SUM(L296+L305+L309+L313+L317+L320+L323)</f>
        <v>0</v>
      </c>
      <c r="M295" s="1"/>
      <c r="N295" s="1"/>
      <c r="O295" s="1"/>
      <c r="P295" s="1"/>
      <c r="Q295" s="1"/>
      <c r="R295" s="1"/>
      <c r="S295" s="1"/>
    </row>
    <row r="296" spans="1:19" ht="15" hidden="1" customHeight="1" collapsed="1">
      <c r="A296" s="57">
        <v>3</v>
      </c>
      <c r="B296" s="57">
        <v>3</v>
      </c>
      <c r="C296" s="53">
        <v>1</v>
      </c>
      <c r="D296" s="54">
        <v>1</v>
      </c>
      <c r="E296" s="54"/>
      <c r="F296" s="56"/>
      <c r="G296" s="55" t="s">
        <v>196</v>
      </c>
      <c r="H296" s="42">
        <v>267</v>
      </c>
      <c r="I296" s="43">
        <f>SUM(I297+I299+I302)</f>
        <v>0</v>
      </c>
      <c r="J296" s="43">
        <f>SUM(J297+J299+J302)</f>
        <v>0</v>
      </c>
      <c r="K296" s="43">
        <f>SUM(K297+K299+K302)</f>
        <v>0</v>
      </c>
      <c r="L296" s="43">
        <f>SUM(L297+L299+L302)</f>
        <v>0</v>
      </c>
      <c r="M296" s="1"/>
      <c r="N296" s="1"/>
      <c r="O296" s="1"/>
      <c r="P296" s="1"/>
      <c r="Q296" s="1"/>
      <c r="R296" s="1"/>
      <c r="S296" s="1"/>
    </row>
    <row r="297" spans="1:19" ht="12.75" hidden="1" customHeight="1" collapsed="1">
      <c r="A297" s="57">
        <v>3</v>
      </c>
      <c r="B297" s="57">
        <v>3</v>
      </c>
      <c r="C297" s="53">
        <v>1</v>
      </c>
      <c r="D297" s="54">
        <v>1</v>
      </c>
      <c r="E297" s="54">
        <v>1</v>
      </c>
      <c r="F297" s="56"/>
      <c r="G297" s="55" t="s">
        <v>174</v>
      </c>
      <c r="H297" s="42">
        <v>268</v>
      </c>
      <c r="I297" s="43">
        <f>SUM(I298:I298)</f>
        <v>0</v>
      </c>
      <c r="J297" s="111">
        <f>SUM(J298:J298)</f>
        <v>0</v>
      </c>
      <c r="K297" s="44">
        <f>SUM(K298:K298)</f>
        <v>0</v>
      </c>
      <c r="L297" s="44">
        <f>SUM(L298:L298)</f>
        <v>0</v>
      </c>
      <c r="M297" s="1"/>
      <c r="N297" s="1"/>
      <c r="O297" s="1"/>
      <c r="P297" s="1"/>
      <c r="Q297" s="1"/>
      <c r="R297" s="1"/>
      <c r="S297" s="1"/>
    </row>
    <row r="298" spans="1:19" ht="15" hidden="1" customHeight="1" collapsed="1">
      <c r="A298" s="57">
        <v>3</v>
      </c>
      <c r="B298" s="57">
        <v>3</v>
      </c>
      <c r="C298" s="53">
        <v>1</v>
      </c>
      <c r="D298" s="54">
        <v>1</v>
      </c>
      <c r="E298" s="54">
        <v>1</v>
      </c>
      <c r="F298" s="56">
        <v>1</v>
      </c>
      <c r="G298" s="55" t="s">
        <v>174</v>
      </c>
      <c r="H298" s="42">
        <v>269</v>
      </c>
      <c r="I298" s="60">
        <v>0</v>
      </c>
      <c r="J298" s="60">
        <v>0</v>
      </c>
      <c r="K298" s="60">
        <v>0</v>
      </c>
      <c r="L298" s="60">
        <v>0</v>
      </c>
      <c r="M298" s="1"/>
      <c r="N298" s="1"/>
      <c r="O298" s="1"/>
      <c r="P298" s="1"/>
      <c r="Q298" s="1"/>
      <c r="R298" s="1"/>
      <c r="S298" s="1"/>
    </row>
    <row r="299" spans="1:19" ht="14.25" hidden="1" customHeight="1" collapsed="1">
      <c r="A299" s="57">
        <v>3</v>
      </c>
      <c r="B299" s="57">
        <v>3</v>
      </c>
      <c r="C299" s="53">
        <v>1</v>
      </c>
      <c r="D299" s="54">
        <v>1</v>
      </c>
      <c r="E299" s="54">
        <v>2</v>
      </c>
      <c r="F299" s="56"/>
      <c r="G299" s="55" t="s">
        <v>197</v>
      </c>
      <c r="H299" s="42">
        <v>270</v>
      </c>
      <c r="I299" s="43">
        <f>SUM(I300:I301)</f>
        <v>0</v>
      </c>
      <c r="J299" s="43">
        <f>SUM(J300:J301)</f>
        <v>0</v>
      </c>
      <c r="K299" s="43">
        <f>SUM(K300:K301)</f>
        <v>0</v>
      </c>
      <c r="L299" s="43">
        <f>SUM(L300:L301)</f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7">
        <v>3</v>
      </c>
      <c r="B300" s="57">
        <v>3</v>
      </c>
      <c r="C300" s="53">
        <v>1</v>
      </c>
      <c r="D300" s="54">
        <v>1</v>
      </c>
      <c r="E300" s="54">
        <v>2</v>
      </c>
      <c r="F300" s="56">
        <v>1</v>
      </c>
      <c r="G300" s="55" t="s">
        <v>176</v>
      </c>
      <c r="H300" s="42">
        <v>271</v>
      </c>
      <c r="I300" s="60">
        <v>0</v>
      </c>
      <c r="J300" s="60">
        <v>0</v>
      </c>
      <c r="K300" s="60">
        <v>0</v>
      </c>
      <c r="L300" s="60"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7">
        <v>3</v>
      </c>
      <c r="B301" s="57">
        <v>3</v>
      </c>
      <c r="C301" s="53">
        <v>1</v>
      </c>
      <c r="D301" s="54">
        <v>1</v>
      </c>
      <c r="E301" s="54">
        <v>2</v>
      </c>
      <c r="F301" s="56">
        <v>2</v>
      </c>
      <c r="G301" s="55" t="s">
        <v>177</v>
      </c>
      <c r="H301" s="42">
        <v>272</v>
      </c>
      <c r="I301" s="60">
        <v>0</v>
      </c>
      <c r="J301" s="60">
        <v>0</v>
      </c>
      <c r="K301" s="60">
        <v>0</v>
      </c>
      <c r="L301" s="60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7">
        <v>3</v>
      </c>
      <c r="B302" s="57">
        <v>3</v>
      </c>
      <c r="C302" s="53">
        <v>1</v>
      </c>
      <c r="D302" s="54">
        <v>1</v>
      </c>
      <c r="E302" s="54">
        <v>3</v>
      </c>
      <c r="F302" s="56"/>
      <c r="G302" s="55" t="s">
        <v>178</v>
      </c>
      <c r="H302" s="42">
        <v>273</v>
      </c>
      <c r="I302" s="43">
        <f>SUM(I303:I304)</f>
        <v>0</v>
      </c>
      <c r="J302" s="43">
        <f>SUM(J303:J304)</f>
        <v>0</v>
      </c>
      <c r="K302" s="43">
        <f>SUM(K303:K304)</f>
        <v>0</v>
      </c>
      <c r="L302" s="43">
        <f>SUM(L303:L304)</f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7">
        <v>3</v>
      </c>
      <c r="B303" s="57">
        <v>3</v>
      </c>
      <c r="C303" s="53">
        <v>1</v>
      </c>
      <c r="D303" s="54">
        <v>1</v>
      </c>
      <c r="E303" s="54">
        <v>3</v>
      </c>
      <c r="F303" s="56">
        <v>1</v>
      </c>
      <c r="G303" s="55" t="s">
        <v>211</v>
      </c>
      <c r="H303" s="42">
        <v>274</v>
      </c>
      <c r="I303" s="60">
        <v>0</v>
      </c>
      <c r="J303" s="60">
        <v>0</v>
      </c>
      <c r="K303" s="60">
        <v>0</v>
      </c>
      <c r="L303" s="60"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7">
        <v>3</v>
      </c>
      <c r="B304" s="57">
        <v>3</v>
      </c>
      <c r="C304" s="53">
        <v>1</v>
      </c>
      <c r="D304" s="54">
        <v>1</v>
      </c>
      <c r="E304" s="54">
        <v>3</v>
      </c>
      <c r="F304" s="56">
        <v>2</v>
      </c>
      <c r="G304" s="55" t="s">
        <v>198</v>
      </c>
      <c r="H304" s="42">
        <v>275</v>
      </c>
      <c r="I304" s="60">
        <v>0</v>
      </c>
      <c r="J304" s="60">
        <v>0</v>
      </c>
      <c r="K304" s="60">
        <v>0</v>
      </c>
      <c r="L304" s="60">
        <v>0</v>
      </c>
      <c r="M304" s="1"/>
      <c r="N304" s="1"/>
      <c r="O304" s="1"/>
      <c r="P304" s="1"/>
      <c r="Q304" s="1"/>
      <c r="R304" s="1"/>
      <c r="S304" s="1"/>
    </row>
    <row r="305" spans="1:19" hidden="1" collapsed="1">
      <c r="A305" s="73">
        <v>3</v>
      </c>
      <c r="B305" s="48">
        <v>3</v>
      </c>
      <c r="C305" s="53">
        <v>1</v>
      </c>
      <c r="D305" s="54">
        <v>2</v>
      </c>
      <c r="E305" s="54"/>
      <c r="F305" s="56"/>
      <c r="G305" s="55" t="s">
        <v>212</v>
      </c>
      <c r="H305" s="42">
        <v>276</v>
      </c>
      <c r="I305" s="43">
        <f>I306</f>
        <v>0</v>
      </c>
      <c r="J305" s="111">
        <f>J306</f>
        <v>0</v>
      </c>
      <c r="K305" s="44">
        <f>K306</f>
        <v>0</v>
      </c>
      <c r="L305" s="44">
        <f>L306</f>
        <v>0</v>
      </c>
      <c r="M305" s="1"/>
      <c r="N305" s="1"/>
      <c r="O305" s="1"/>
      <c r="P305" s="1"/>
      <c r="Q305" s="1"/>
      <c r="R305" s="1"/>
      <c r="S305" s="1"/>
    </row>
    <row r="306" spans="1:19" ht="15" hidden="1" customHeight="1" collapsed="1">
      <c r="A306" s="73">
        <v>3</v>
      </c>
      <c r="B306" s="73">
        <v>3</v>
      </c>
      <c r="C306" s="48">
        <v>1</v>
      </c>
      <c r="D306" s="46">
        <v>2</v>
      </c>
      <c r="E306" s="46">
        <v>1</v>
      </c>
      <c r="F306" s="49"/>
      <c r="G306" s="55" t="s">
        <v>212</v>
      </c>
      <c r="H306" s="42">
        <v>277</v>
      </c>
      <c r="I306" s="63">
        <f>SUM(I307:I308)</f>
        <v>0</v>
      </c>
      <c r="J306" s="112">
        <f>SUM(J307:J308)</f>
        <v>0</v>
      </c>
      <c r="K306" s="64">
        <f>SUM(K307:K308)</f>
        <v>0</v>
      </c>
      <c r="L306" s="64">
        <f>SUM(L307:L308)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57">
        <v>3</v>
      </c>
      <c r="B307" s="57">
        <v>3</v>
      </c>
      <c r="C307" s="53">
        <v>1</v>
      </c>
      <c r="D307" s="54">
        <v>2</v>
      </c>
      <c r="E307" s="54">
        <v>1</v>
      </c>
      <c r="F307" s="56">
        <v>1</v>
      </c>
      <c r="G307" s="55" t="s">
        <v>213</v>
      </c>
      <c r="H307" s="42">
        <v>278</v>
      </c>
      <c r="I307" s="60">
        <v>0</v>
      </c>
      <c r="J307" s="60">
        <v>0</v>
      </c>
      <c r="K307" s="60">
        <v>0</v>
      </c>
      <c r="L307" s="60">
        <v>0</v>
      </c>
      <c r="M307" s="1"/>
      <c r="N307" s="1"/>
      <c r="O307" s="1"/>
      <c r="P307" s="1"/>
      <c r="Q307" s="1"/>
      <c r="R307" s="1"/>
      <c r="S307" s="1"/>
    </row>
    <row r="308" spans="1:19" ht="12.75" hidden="1" customHeight="1" collapsed="1">
      <c r="A308" s="65">
        <v>3</v>
      </c>
      <c r="B308" s="98">
        <v>3</v>
      </c>
      <c r="C308" s="74">
        <v>1</v>
      </c>
      <c r="D308" s="75">
        <v>2</v>
      </c>
      <c r="E308" s="75">
        <v>1</v>
      </c>
      <c r="F308" s="76">
        <v>2</v>
      </c>
      <c r="G308" s="77" t="s">
        <v>214</v>
      </c>
      <c r="H308" s="42">
        <v>279</v>
      </c>
      <c r="I308" s="60">
        <v>0</v>
      </c>
      <c r="J308" s="60">
        <v>0</v>
      </c>
      <c r="K308" s="60">
        <v>0</v>
      </c>
      <c r="L308" s="60">
        <v>0</v>
      </c>
      <c r="M308" s="1"/>
      <c r="N308" s="1"/>
      <c r="O308" s="1"/>
      <c r="P308" s="1"/>
      <c r="Q308" s="1"/>
      <c r="R308" s="1"/>
      <c r="S308" s="1"/>
    </row>
    <row r="309" spans="1:19" ht="15.75" hidden="1" customHeight="1" collapsed="1">
      <c r="A309" s="53">
        <v>3</v>
      </c>
      <c r="B309" s="55">
        <v>3</v>
      </c>
      <c r="C309" s="53">
        <v>1</v>
      </c>
      <c r="D309" s="54">
        <v>3</v>
      </c>
      <c r="E309" s="54"/>
      <c r="F309" s="56"/>
      <c r="G309" s="55" t="s">
        <v>215</v>
      </c>
      <c r="H309" s="42">
        <v>280</v>
      </c>
      <c r="I309" s="43">
        <f>I310</f>
        <v>0</v>
      </c>
      <c r="J309" s="111">
        <f>J310</f>
        <v>0</v>
      </c>
      <c r="K309" s="44">
        <f>K310</f>
        <v>0</v>
      </c>
      <c r="L309" s="44">
        <f>L310</f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3">
        <v>3</v>
      </c>
      <c r="B310" s="77">
        <v>3</v>
      </c>
      <c r="C310" s="74">
        <v>1</v>
      </c>
      <c r="D310" s="75">
        <v>3</v>
      </c>
      <c r="E310" s="75">
        <v>1</v>
      </c>
      <c r="F310" s="76"/>
      <c r="G310" s="55" t="s">
        <v>215</v>
      </c>
      <c r="H310" s="42">
        <v>281</v>
      </c>
      <c r="I310" s="44">
        <f>I311+I312</f>
        <v>0</v>
      </c>
      <c r="J310" s="44">
        <f>J311+J312</f>
        <v>0</v>
      </c>
      <c r="K310" s="44">
        <f>K311+K312</f>
        <v>0</v>
      </c>
      <c r="L310" s="44">
        <f>L311+L312</f>
        <v>0</v>
      </c>
      <c r="M310" s="1"/>
      <c r="N310" s="1"/>
      <c r="O310" s="1"/>
      <c r="P310" s="1"/>
      <c r="Q310" s="1"/>
      <c r="R310" s="1"/>
      <c r="S310" s="1"/>
    </row>
    <row r="311" spans="1:19" ht="27" hidden="1" customHeight="1" collapsed="1">
      <c r="A311" s="53">
        <v>3</v>
      </c>
      <c r="B311" s="55">
        <v>3</v>
      </c>
      <c r="C311" s="53">
        <v>1</v>
      </c>
      <c r="D311" s="54">
        <v>3</v>
      </c>
      <c r="E311" s="54">
        <v>1</v>
      </c>
      <c r="F311" s="56">
        <v>1</v>
      </c>
      <c r="G311" s="55" t="s">
        <v>216</v>
      </c>
      <c r="H311" s="42">
        <v>282</v>
      </c>
      <c r="I311" s="103">
        <v>0</v>
      </c>
      <c r="J311" s="103">
        <v>0</v>
      </c>
      <c r="K311" s="103">
        <v>0</v>
      </c>
      <c r="L311" s="102">
        <v>0</v>
      </c>
      <c r="M311" s="1"/>
      <c r="N311" s="1"/>
      <c r="O311" s="1"/>
      <c r="P311" s="1"/>
      <c r="Q311" s="1"/>
      <c r="R311" s="1"/>
      <c r="S311" s="1"/>
    </row>
    <row r="312" spans="1:19" ht="26.25" hidden="1" customHeight="1" collapsed="1">
      <c r="A312" s="53">
        <v>3</v>
      </c>
      <c r="B312" s="55">
        <v>3</v>
      </c>
      <c r="C312" s="53">
        <v>1</v>
      </c>
      <c r="D312" s="54">
        <v>3</v>
      </c>
      <c r="E312" s="54">
        <v>1</v>
      </c>
      <c r="F312" s="56">
        <v>2</v>
      </c>
      <c r="G312" s="55" t="s">
        <v>217</v>
      </c>
      <c r="H312" s="42">
        <v>283</v>
      </c>
      <c r="I312" s="60">
        <v>0</v>
      </c>
      <c r="J312" s="60">
        <v>0</v>
      </c>
      <c r="K312" s="60">
        <v>0</v>
      </c>
      <c r="L312" s="60">
        <v>0</v>
      </c>
      <c r="M312" s="1"/>
      <c r="N312" s="1"/>
      <c r="O312" s="1"/>
      <c r="P312" s="1"/>
      <c r="Q312" s="1"/>
      <c r="R312" s="1"/>
      <c r="S312" s="1"/>
    </row>
    <row r="313" spans="1:19" hidden="1" collapsed="1">
      <c r="A313" s="53">
        <v>3</v>
      </c>
      <c r="B313" s="55">
        <v>3</v>
      </c>
      <c r="C313" s="53">
        <v>1</v>
      </c>
      <c r="D313" s="54">
        <v>4</v>
      </c>
      <c r="E313" s="54"/>
      <c r="F313" s="56"/>
      <c r="G313" s="55" t="s">
        <v>218</v>
      </c>
      <c r="H313" s="42">
        <v>284</v>
      </c>
      <c r="I313" s="43">
        <f>I314</f>
        <v>0</v>
      </c>
      <c r="J313" s="111">
        <f>J314</f>
        <v>0</v>
      </c>
      <c r="K313" s="44">
        <f>K314</f>
        <v>0</v>
      </c>
      <c r="L313" s="44">
        <f>L314</f>
        <v>0</v>
      </c>
      <c r="M313" s="1"/>
      <c r="N313" s="1"/>
      <c r="O313" s="1"/>
      <c r="P313" s="1"/>
      <c r="Q313" s="1"/>
      <c r="R313" s="1"/>
      <c r="S313" s="1"/>
    </row>
    <row r="314" spans="1:19" ht="15" hidden="1" customHeight="1" collapsed="1">
      <c r="A314" s="57">
        <v>3</v>
      </c>
      <c r="B314" s="53">
        <v>3</v>
      </c>
      <c r="C314" s="54">
        <v>1</v>
      </c>
      <c r="D314" s="54">
        <v>4</v>
      </c>
      <c r="E314" s="54">
        <v>1</v>
      </c>
      <c r="F314" s="56"/>
      <c r="G314" s="55" t="s">
        <v>218</v>
      </c>
      <c r="H314" s="42">
        <v>285</v>
      </c>
      <c r="I314" s="43">
        <f>SUM(I315:I316)</f>
        <v>0</v>
      </c>
      <c r="J314" s="43">
        <f>SUM(J315:J316)</f>
        <v>0</v>
      </c>
      <c r="K314" s="43">
        <f>SUM(K315:K316)</f>
        <v>0</v>
      </c>
      <c r="L314" s="43">
        <f>SUM(L315:L316)</f>
        <v>0</v>
      </c>
      <c r="M314" s="1"/>
      <c r="N314" s="1"/>
      <c r="O314" s="1"/>
      <c r="P314" s="1"/>
      <c r="Q314" s="1"/>
      <c r="R314" s="1"/>
      <c r="S314" s="1"/>
    </row>
    <row r="315" spans="1:19" hidden="1" collapsed="1">
      <c r="A315" s="57">
        <v>3</v>
      </c>
      <c r="B315" s="53">
        <v>3</v>
      </c>
      <c r="C315" s="54">
        <v>1</v>
      </c>
      <c r="D315" s="54">
        <v>4</v>
      </c>
      <c r="E315" s="54">
        <v>1</v>
      </c>
      <c r="F315" s="56">
        <v>1</v>
      </c>
      <c r="G315" s="55" t="s">
        <v>219</v>
      </c>
      <c r="H315" s="42">
        <v>286</v>
      </c>
      <c r="I315" s="59">
        <v>0</v>
      </c>
      <c r="J315" s="60">
        <v>0</v>
      </c>
      <c r="K315" s="60">
        <v>0</v>
      </c>
      <c r="L315" s="59">
        <v>0</v>
      </c>
      <c r="M315" s="1"/>
      <c r="N315" s="1"/>
      <c r="O315" s="1"/>
      <c r="P315" s="1"/>
      <c r="Q315" s="1"/>
      <c r="R315" s="1"/>
      <c r="S315" s="1"/>
    </row>
    <row r="316" spans="1:19" ht="14.25" hidden="1" customHeight="1" collapsed="1">
      <c r="A316" s="53">
        <v>3</v>
      </c>
      <c r="B316" s="54">
        <v>3</v>
      </c>
      <c r="C316" s="54">
        <v>1</v>
      </c>
      <c r="D316" s="54">
        <v>4</v>
      </c>
      <c r="E316" s="54">
        <v>1</v>
      </c>
      <c r="F316" s="56">
        <v>2</v>
      </c>
      <c r="G316" s="55" t="s">
        <v>220</v>
      </c>
      <c r="H316" s="42">
        <v>287</v>
      </c>
      <c r="I316" s="60">
        <v>0</v>
      </c>
      <c r="J316" s="103">
        <v>0</v>
      </c>
      <c r="K316" s="103">
        <v>0</v>
      </c>
      <c r="L316" s="102">
        <v>0</v>
      </c>
      <c r="M316" s="1"/>
      <c r="N316" s="1"/>
      <c r="O316" s="1"/>
      <c r="P316" s="1"/>
      <c r="Q316" s="1"/>
      <c r="R316" s="1"/>
      <c r="S316" s="1"/>
    </row>
    <row r="317" spans="1:19" ht="15.75" hidden="1" customHeight="1" collapsed="1">
      <c r="A317" s="53">
        <v>3</v>
      </c>
      <c r="B317" s="54">
        <v>3</v>
      </c>
      <c r="C317" s="54">
        <v>1</v>
      </c>
      <c r="D317" s="54">
        <v>5</v>
      </c>
      <c r="E317" s="54"/>
      <c r="F317" s="56"/>
      <c r="G317" s="55" t="s">
        <v>221</v>
      </c>
      <c r="H317" s="42">
        <v>288</v>
      </c>
      <c r="I317" s="64">
        <f t="shared" ref="I317:L318" si="28">I318</f>
        <v>0</v>
      </c>
      <c r="J317" s="111">
        <f t="shared" si="28"/>
        <v>0</v>
      </c>
      <c r="K317" s="44">
        <f t="shared" si="28"/>
        <v>0</v>
      </c>
      <c r="L317" s="44">
        <f t="shared" si="28"/>
        <v>0</v>
      </c>
      <c r="M317" s="1"/>
      <c r="N317" s="1"/>
      <c r="O317" s="1"/>
      <c r="P317" s="1"/>
      <c r="Q317" s="1"/>
      <c r="R317" s="1"/>
      <c r="S317" s="1"/>
    </row>
    <row r="318" spans="1:19" ht="14.25" hidden="1" customHeight="1" collapsed="1">
      <c r="A318" s="48">
        <v>3</v>
      </c>
      <c r="B318" s="75">
        <v>3</v>
      </c>
      <c r="C318" s="75">
        <v>1</v>
      </c>
      <c r="D318" s="75">
        <v>5</v>
      </c>
      <c r="E318" s="75">
        <v>1</v>
      </c>
      <c r="F318" s="76"/>
      <c r="G318" s="55" t="s">
        <v>221</v>
      </c>
      <c r="H318" s="42">
        <v>289</v>
      </c>
      <c r="I318" s="44">
        <f t="shared" si="28"/>
        <v>0</v>
      </c>
      <c r="J318" s="112">
        <f t="shared" si="28"/>
        <v>0</v>
      </c>
      <c r="K318" s="64">
        <f t="shared" si="28"/>
        <v>0</v>
      </c>
      <c r="L318" s="64">
        <f t="shared" si="28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53">
        <v>3</v>
      </c>
      <c r="B319" s="54">
        <v>3</v>
      </c>
      <c r="C319" s="54">
        <v>1</v>
      </c>
      <c r="D319" s="54">
        <v>5</v>
      </c>
      <c r="E319" s="54">
        <v>1</v>
      </c>
      <c r="F319" s="56">
        <v>1</v>
      </c>
      <c r="G319" s="55" t="s">
        <v>222</v>
      </c>
      <c r="H319" s="42">
        <v>290</v>
      </c>
      <c r="I319" s="60">
        <v>0</v>
      </c>
      <c r="J319" s="103">
        <v>0</v>
      </c>
      <c r="K319" s="103">
        <v>0</v>
      </c>
      <c r="L319" s="102"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3">
        <v>3</v>
      </c>
      <c r="B320" s="54">
        <v>3</v>
      </c>
      <c r="C320" s="54">
        <v>1</v>
      </c>
      <c r="D320" s="54">
        <v>6</v>
      </c>
      <c r="E320" s="54"/>
      <c r="F320" s="56"/>
      <c r="G320" s="55" t="s">
        <v>191</v>
      </c>
      <c r="H320" s="42">
        <v>291</v>
      </c>
      <c r="I320" s="44">
        <f t="shared" ref="I320:L321" si="29">I321</f>
        <v>0</v>
      </c>
      <c r="J320" s="111">
        <f t="shared" si="29"/>
        <v>0</v>
      </c>
      <c r="K320" s="44">
        <f t="shared" si="29"/>
        <v>0</v>
      </c>
      <c r="L320" s="44">
        <f t="shared" si="29"/>
        <v>0</v>
      </c>
      <c r="M320" s="1"/>
      <c r="N320" s="1"/>
      <c r="O320" s="1"/>
      <c r="P320" s="1"/>
      <c r="Q320" s="1"/>
      <c r="R320" s="1"/>
      <c r="S320" s="1"/>
    </row>
    <row r="321" spans="1:19" ht="13.5" hidden="1" customHeight="1" collapsed="1">
      <c r="A321" s="53">
        <v>3</v>
      </c>
      <c r="B321" s="54">
        <v>3</v>
      </c>
      <c r="C321" s="54">
        <v>1</v>
      </c>
      <c r="D321" s="54">
        <v>6</v>
      </c>
      <c r="E321" s="54">
        <v>1</v>
      </c>
      <c r="F321" s="56"/>
      <c r="G321" s="55" t="s">
        <v>191</v>
      </c>
      <c r="H321" s="42">
        <v>292</v>
      </c>
      <c r="I321" s="43">
        <f t="shared" si="29"/>
        <v>0</v>
      </c>
      <c r="J321" s="111">
        <f t="shared" si="29"/>
        <v>0</v>
      </c>
      <c r="K321" s="44">
        <f t="shared" si="29"/>
        <v>0</v>
      </c>
      <c r="L321" s="44">
        <f t="shared" si="29"/>
        <v>0</v>
      </c>
      <c r="M321" s="1"/>
      <c r="N321" s="1"/>
      <c r="O321" s="1"/>
      <c r="P321" s="1"/>
      <c r="Q321" s="1"/>
      <c r="R321" s="1"/>
      <c r="S321" s="1"/>
    </row>
    <row r="322" spans="1:19" ht="14.25" hidden="1" customHeight="1" collapsed="1">
      <c r="A322" s="53">
        <v>3</v>
      </c>
      <c r="B322" s="54">
        <v>3</v>
      </c>
      <c r="C322" s="54">
        <v>1</v>
      </c>
      <c r="D322" s="54">
        <v>6</v>
      </c>
      <c r="E322" s="54">
        <v>1</v>
      </c>
      <c r="F322" s="56">
        <v>1</v>
      </c>
      <c r="G322" s="55" t="s">
        <v>191</v>
      </c>
      <c r="H322" s="42">
        <v>293</v>
      </c>
      <c r="I322" s="103">
        <v>0</v>
      </c>
      <c r="J322" s="103">
        <v>0</v>
      </c>
      <c r="K322" s="103">
        <v>0</v>
      </c>
      <c r="L322" s="102">
        <v>0</v>
      </c>
      <c r="M322" s="1"/>
      <c r="N322" s="1"/>
      <c r="O322" s="1"/>
      <c r="P322" s="1"/>
      <c r="Q322" s="1"/>
      <c r="R322" s="1"/>
      <c r="S322" s="1"/>
    </row>
    <row r="323" spans="1:19" ht="15" hidden="1" customHeight="1" collapsed="1">
      <c r="A323" s="53">
        <v>3</v>
      </c>
      <c r="B323" s="54">
        <v>3</v>
      </c>
      <c r="C323" s="54">
        <v>1</v>
      </c>
      <c r="D323" s="54">
        <v>7</v>
      </c>
      <c r="E323" s="54"/>
      <c r="F323" s="56"/>
      <c r="G323" s="55" t="s">
        <v>223</v>
      </c>
      <c r="H323" s="42">
        <v>294</v>
      </c>
      <c r="I323" s="43">
        <f>I324</f>
        <v>0</v>
      </c>
      <c r="J323" s="111">
        <f>J324</f>
        <v>0</v>
      </c>
      <c r="K323" s="44">
        <f>K324</f>
        <v>0</v>
      </c>
      <c r="L323" s="44">
        <f>L324</f>
        <v>0</v>
      </c>
      <c r="M323" s="1"/>
      <c r="N323" s="1"/>
      <c r="O323" s="1"/>
      <c r="P323" s="1"/>
      <c r="Q323" s="1"/>
      <c r="R323" s="1"/>
      <c r="S323" s="1"/>
    </row>
    <row r="324" spans="1:19" ht="16.5" hidden="1" customHeight="1" collapsed="1">
      <c r="A324" s="53">
        <v>3</v>
      </c>
      <c r="B324" s="54">
        <v>3</v>
      </c>
      <c r="C324" s="54">
        <v>1</v>
      </c>
      <c r="D324" s="54">
        <v>7</v>
      </c>
      <c r="E324" s="54">
        <v>1</v>
      </c>
      <c r="F324" s="56"/>
      <c r="G324" s="55" t="s">
        <v>223</v>
      </c>
      <c r="H324" s="42">
        <v>295</v>
      </c>
      <c r="I324" s="43">
        <f>I325+I326</f>
        <v>0</v>
      </c>
      <c r="J324" s="43">
        <f>J325+J326</f>
        <v>0</v>
      </c>
      <c r="K324" s="43">
        <f>K325+K326</f>
        <v>0</v>
      </c>
      <c r="L324" s="43">
        <f>L325+L326</f>
        <v>0</v>
      </c>
      <c r="M324" s="1"/>
      <c r="N324" s="1"/>
      <c r="O324" s="1"/>
      <c r="P324" s="1"/>
      <c r="Q324" s="1"/>
      <c r="R324" s="1"/>
      <c r="S324" s="1"/>
    </row>
    <row r="325" spans="1:19" ht="27" hidden="1" customHeight="1" collapsed="1">
      <c r="A325" s="53">
        <v>3</v>
      </c>
      <c r="B325" s="54">
        <v>3</v>
      </c>
      <c r="C325" s="54">
        <v>1</v>
      </c>
      <c r="D325" s="54">
        <v>7</v>
      </c>
      <c r="E325" s="54">
        <v>1</v>
      </c>
      <c r="F325" s="56">
        <v>1</v>
      </c>
      <c r="G325" s="55" t="s">
        <v>224</v>
      </c>
      <c r="H325" s="42">
        <v>296</v>
      </c>
      <c r="I325" s="103">
        <v>0</v>
      </c>
      <c r="J325" s="103">
        <v>0</v>
      </c>
      <c r="K325" s="103">
        <v>0</v>
      </c>
      <c r="L325" s="102">
        <v>0</v>
      </c>
      <c r="M325" s="1"/>
      <c r="N325" s="1"/>
      <c r="O325" s="1"/>
      <c r="P325" s="1"/>
      <c r="Q325" s="1"/>
      <c r="R325" s="1"/>
      <c r="S325" s="1"/>
    </row>
    <row r="326" spans="1:19" ht="27.75" hidden="1" customHeight="1" collapsed="1">
      <c r="A326" s="53">
        <v>3</v>
      </c>
      <c r="B326" s="54">
        <v>3</v>
      </c>
      <c r="C326" s="54">
        <v>1</v>
      </c>
      <c r="D326" s="54">
        <v>7</v>
      </c>
      <c r="E326" s="54">
        <v>1</v>
      </c>
      <c r="F326" s="56">
        <v>2</v>
      </c>
      <c r="G326" s="55" t="s">
        <v>225</v>
      </c>
      <c r="H326" s="42">
        <v>297</v>
      </c>
      <c r="I326" s="60">
        <v>0</v>
      </c>
      <c r="J326" s="60">
        <v>0</v>
      </c>
      <c r="K326" s="60">
        <v>0</v>
      </c>
      <c r="L326" s="60">
        <v>0</v>
      </c>
      <c r="M326" s="1"/>
      <c r="N326" s="1"/>
      <c r="O326" s="1"/>
      <c r="P326" s="1"/>
      <c r="Q326" s="1"/>
      <c r="R326" s="1"/>
      <c r="S326" s="1"/>
    </row>
    <row r="327" spans="1:19" ht="38.25" hidden="1" customHeight="1" collapsed="1">
      <c r="A327" s="53">
        <v>3</v>
      </c>
      <c r="B327" s="54">
        <v>3</v>
      </c>
      <c r="C327" s="54">
        <v>2</v>
      </c>
      <c r="D327" s="54"/>
      <c r="E327" s="54"/>
      <c r="F327" s="56"/>
      <c r="G327" s="55" t="s">
        <v>226</v>
      </c>
      <c r="H327" s="42">
        <v>298</v>
      </c>
      <c r="I327" s="43">
        <f>SUM(I328+I337+I341+I345+I349+I352+I355)</f>
        <v>0</v>
      </c>
      <c r="J327" s="111">
        <f>SUM(J328+J337+J341+J345+J349+J352+J355)</f>
        <v>0</v>
      </c>
      <c r="K327" s="44">
        <f>SUM(K328+K337+K341+K345+K349+K352+K355)</f>
        <v>0</v>
      </c>
      <c r="L327" s="44">
        <f>SUM(L328+L337+L341+L345+L349+L352+L355)</f>
        <v>0</v>
      </c>
      <c r="M327" s="1"/>
      <c r="N327" s="1"/>
      <c r="O327" s="1"/>
      <c r="P327" s="1"/>
      <c r="Q327" s="1"/>
      <c r="R327" s="1"/>
      <c r="S327" s="1"/>
    </row>
    <row r="328" spans="1:19" ht="15" hidden="1" customHeight="1" collapsed="1">
      <c r="A328" s="53">
        <v>3</v>
      </c>
      <c r="B328" s="54">
        <v>3</v>
      </c>
      <c r="C328" s="54">
        <v>2</v>
      </c>
      <c r="D328" s="54">
        <v>1</v>
      </c>
      <c r="E328" s="54"/>
      <c r="F328" s="56"/>
      <c r="G328" s="55" t="s">
        <v>173</v>
      </c>
      <c r="H328" s="42">
        <v>299</v>
      </c>
      <c r="I328" s="43">
        <f>I329</f>
        <v>0</v>
      </c>
      <c r="J328" s="111">
        <f>J329</f>
        <v>0</v>
      </c>
      <c r="K328" s="44">
        <f>K329</f>
        <v>0</v>
      </c>
      <c r="L328" s="44">
        <f>L329</f>
        <v>0</v>
      </c>
      <c r="M328" s="1"/>
      <c r="N328" s="1"/>
      <c r="O328" s="1"/>
      <c r="P328" s="1"/>
      <c r="Q328" s="1"/>
      <c r="R328" s="1"/>
      <c r="S328" s="1"/>
    </row>
    <row r="329" spans="1:19" hidden="1" collapsed="1">
      <c r="A329" s="57">
        <v>3</v>
      </c>
      <c r="B329" s="53">
        <v>3</v>
      </c>
      <c r="C329" s="54">
        <v>2</v>
      </c>
      <c r="D329" s="55">
        <v>1</v>
      </c>
      <c r="E329" s="53">
        <v>1</v>
      </c>
      <c r="F329" s="56"/>
      <c r="G329" s="55" t="s">
        <v>173</v>
      </c>
      <c r="H329" s="42">
        <v>300</v>
      </c>
      <c r="I329" s="43">
        <f>SUM(I330:I330)</f>
        <v>0</v>
      </c>
      <c r="J329" s="43">
        <f>SUM(J330:J330)</f>
        <v>0</v>
      </c>
      <c r="K329" s="43">
        <f>SUM(K330:K330)</f>
        <v>0</v>
      </c>
      <c r="L329" s="43">
        <f>SUM(L330:L330)</f>
        <v>0</v>
      </c>
      <c r="M329" s="140"/>
      <c r="N329" s="140"/>
      <c r="O329" s="140"/>
      <c r="P329" s="140"/>
      <c r="Q329" s="1"/>
      <c r="R329" s="1"/>
      <c r="S329" s="1"/>
    </row>
    <row r="330" spans="1:19" ht="13.5" hidden="1" customHeight="1" collapsed="1">
      <c r="A330" s="57">
        <v>3</v>
      </c>
      <c r="B330" s="53">
        <v>3</v>
      </c>
      <c r="C330" s="54">
        <v>2</v>
      </c>
      <c r="D330" s="55">
        <v>1</v>
      </c>
      <c r="E330" s="53">
        <v>1</v>
      </c>
      <c r="F330" s="56">
        <v>1</v>
      </c>
      <c r="G330" s="55" t="s">
        <v>174</v>
      </c>
      <c r="H330" s="42">
        <v>301</v>
      </c>
      <c r="I330" s="103">
        <v>0</v>
      </c>
      <c r="J330" s="103">
        <v>0</v>
      </c>
      <c r="K330" s="103">
        <v>0</v>
      </c>
      <c r="L330" s="102">
        <v>0</v>
      </c>
      <c r="M330" s="1"/>
      <c r="N330" s="1"/>
      <c r="O330" s="1"/>
      <c r="P330" s="1"/>
      <c r="Q330" s="1"/>
      <c r="R330" s="1"/>
      <c r="S330" s="1"/>
    </row>
    <row r="331" spans="1:19" hidden="1" collapsed="1">
      <c r="A331" s="57">
        <v>3</v>
      </c>
      <c r="B331" s="53">
        <v>3</v>
      </c>
      <c r="C331" s="54">
        <v>2</v>
      </c>
      <c r="D331" s="55">
        <v>1</v>
      </c>
      <c r="E331" s="53">
        <v>2</v>
      </c>
      <c r="F331" s="56"/>
      <c r="G331" s="77" t="s">
        <v>197</v>
      </c>
      <c r="H331" s="42">
        <v>302</v>
      </c>
      <c r="I331" s="43">
        <f>SUM(I332:I333)</f>
        <v>0</v>
      </c>
      <c r="J331" s="43">
        <f>SUM(J332:J333)</f>
        <v>0</v>
      </c>
      <c r="K331" s="43">
        <f>SUM(K332:K333)</f>
        <v>0</v>
      </c>
      <c r="L331" s="43">
        <f>SUM(L332:L333)</f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7">
        <v>3</v>
      </c>
      <c r="B332" s="53">
        <v>3</v>
      </c>
      <c r="C332" s="54">
        <v>2</v>
      </c>
      <c r="D332" s="55">
        <v>1</v>
      </c>
      <c r="E332" s="53">
        <v>2</v>
      </c>
      <c r="F332" s="56">
        <v>1</v>
      </c>
      <c r="G332" s="77" t="s">
        <v>176</v>
      </c>
      <c r="H332" s="42">
        <v>303</v>
      </c>
      <c r="I332" s="103">
        <v>0</v>
      </c>
      <c r="J332" s="103">
        <v>0</v>
      </c>
      <c r="K332" s="103">
        <v>0</v>
      </c>
      <c r="L332" s="102"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7">
        <v>3</v>
      </c>
      <c r="B333" s="53">
        <v>3</v>
      </c>
      <c r="C333" s="54">
        <v>2</v>
      </c>
      <c r="D333" s="55">
        <v>1</v>
      </c>
      <c r="E333" s="53">
        <v>2</v>
      </c>
      <c r="F333" s="56">
        <v>2</v>
      </c>
      <c r="G333" s="77" t="s">
        <v>177</v>
      </c>
      <c r="H333" s="42">
        <v>304</v>
      </c>
      <c r="I333" s="60">
        <v>0</v>
      </c>
      <c r="J333" s="60">
        <v>0</v>
      </c>
      <c r="K333" s="60">
        <v>0</v>
      </c>
      <c r="L333" s="60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7">
        <v>3</v>
      </c>
      <c r="B334" s="53">
        <v>3</v>
      </c>
      <c r="C334" s="54">
        <v>2</v>
      </c>
      <c r="D334" s="55">
        <v>1</v>
      </c>
      <c r="E334" s="53">
        <v>3</v>
      </c>
      <c r="F334" s="56"/>
      <c r="G334" s="77" t="s">
        <v>178</v>
      </c>
      <c r="H334" s="42">
        <v>305</v>
      </c>
      <c r="I334" s="43">
        <f>SUM(I335:I336)</f>
        <v>0</v>
      </c>
      <c r="J334" s="43">
        <f>SUM(J335:J336)</f>
        <v>0</v>
      </c>
      <c r="K334" s="43">
        <f>SUM(K335:K336)</f>
        <v>0</v>
      </c>
      <c r="L334" s="43">
        <f>SUM(L335:L336)</f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7">
        <v>3</v>
      </c>
      <c r="B335" s="53">
        <v>3</v>
      </c>
      <c r="C335" s="54">
        <v>2</v>
      </c>
      <c r="D335" s="55">
        <v>1</v>
      </c>
      <c r="E335" s="53">
        <v>3</v>
      </c>
      <c r="F335" s="56">
        <v>1</v>
      </c>
      <c r="G335" s="77" t="s">
        <v>179</v>
      </c>
      <c r="H335" s="42">
        <v>306</v>
      </c>
      <c r="I335" s="60">
        <v>0</v>
      </c>
      <c r="J335" s="60">
        <v>0</v>
      </c>
      <c r="K335" s="60">
        <v>0</v>
      </c>
      <c r="L335" s="60"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7">
        <v>3</v>
      </c>
      <c r="B336" s="53">
        <v>3</v>
      </c>
      <c r="C336" s="54">
        <v>2</v>
      </c>
      <c r="D336" s="55">
        <v>1</v>
      </c>
      <c r="E336" s="53">
        <v>3</v>
      </c>
      <c r="F336" s="56">
        <v>2</v>
      </c>
      <c r="G336" s="77" t="s">
        <v>198</v>
      </c>
      <c r="H336" s="42">
        <v>307</v>
      </c>
      <c r="I336" s="78">
        <v>0</v>
      </c>
      <c r="J336" s="113">
        <v>0</v>
      </c>
      <c r="K336" s="78">
        <v>0</v>
      </c>
      <c r="L336" s="78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65">
        <v>3</v>
      </c>
      <c r="B337" s="65">
        <v>3</v>
      </c>
      <c r="C337" s="74">
        <v>2</v>
      </c>
      <c r="D337" s="77">
        <v>2</v>
      </c>
      <c r="E337" s="74"/>
      <c r="F337" s="76"/>
      <c r="G337" s="77" t="s">
        <v>212</v>
      </c>
      <c r="H337" s="42">
        <v>308</v>
      </c>
      <c r="I337" s="70">
        <f>I338</f>
        <v>0</v>
      </c>
      <c r="J337" s="114">
        <f>J338</f>
        <v>0</v>
      </c>
      <c r="K337" s="71">
        <f>K338</f>
        <v>0</v>
      </c>
      <c r="L337" s="71">
        <f>L338</f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57">
        <v>3</v>
      </c>
      <c r="B338" s="57">
        <v>3</v>
      </c>
      <c r="C338" s="53">
        <v>2</v>
      </c>
      <c r="D338" s="55">
        <v>2</v>
      </c>
      <c r="E338" s="53">
        <v>1</v>
      </c>
      <c r="F338" s="56"/>
      <c r="G338" s="77" t="s">
        <v>212</v>
      </c>
      <c r="H338" s="42">
        <v>309</v>
      </c>
      <c r="I338" s="43">
        <f>SUM(I339:I340)</f>
        <v>0</v>
      </c>
      <c r="J338" s="83">
        <f>SUM(J339:J340)</f>
        <v>0</v>
      </c>
      <c r="K338" s="44">
        <f>SUM(K339:K340)</f>
        <v>0</v>
      </c>
      <c r="L338" s="44">
        <f>SUM(L339:L340)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7">
        <v>3</v>
      </c>
      <c r="B339" s="57">
        <v>3</v>
      </c>
      <c r="C339" s="53">
        <v>2</v>
      </c>
      <c r="D339" s="55">
        <v>2</v>
      </c>
      <c r="E339" s="57">
        <v>1</v>
      </c>
      <c r="F339" s="87">
        <v>1</v>
      </c>
      <c r="G339" s="55" t="s">
        <v>213</v>
      </c>
      <c r="H339" s="42">
        <v>310</v>
      </c>
      <c r="I339" s="60">
        <v>0</v>
      </c>
      <c r="J339" s="60">
        <v>0</v>
      </c>
      <c r="K339" s="60">
        <v>0</v>
      </c>
      <c r="L339" s="60"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65">
        <v>3</v>
      </c>
      <c r="B340" s="65">
        <v>3</v>
      </c>
      <c r="C340" s="66">
        <v>2</v>
      </c>
      <c r="D340" s="67">
        <v>2</v>
      </c>
      <c r="E340" s="68">
        <v>1</v>
      </c>
      <c r="F340" s="95">
        <v>2</v>
      </c>
      <c r="G340" s="68" t="s">
        <v>214</v>
      </c>
      <c r="H340" s="42">
        <v>311</v>
      </c>
      <c r="I340" s="60">
        <v>0</v>
      </c>
      <c r="J340" s="60">
        <v>0</v>
      </c>
      <c r="K340" s="60">
        <v>0</v>
      </c>
      <c r="L340" s="60">
        <v>0</v>
      </c>
      <c r="M340" s="1"/>
      <c r="N340" s="1"/>
      <c r="O340" s="1"/>
      <c r="P340" s="1"/>
      <c r="Q340" s="1"/>
      <c r="R340" s="1"/>
      <c r="S340" s="1"/>
    </row>
    <row r="341" spans="1:19" ht="23.25" hidden="1" customHeight="1" collapsed="1">
      <c r="A341" s="57">
        <v>3</v>
      </c>
      <c r="B341" s="57">
        <v>3</v>
      </c>
      <c r="C341" s="53">
        <v>2</v>
      </c>
      <c r="D341" s="54">
        <v>3</v>
      </c>
      <c r="E341" s="55"/>
      <c r="F341" s="87"/>
      <c r="G341" s="55" t="s">
        <v>215</v>
      </c>
      <c r="H341" s="42">
        <v>312</v>
      </c>
      <c r="I341" s="43">
        <f>I342</f>
        <v>0</v>
      </c>
      <c r="J341" s="83">
        <f>J342</f>
        <v>0</v>
      </c>
      <c r="K341" s="44">
        <f>K342</f>
        <v>0</v>
      </c>
      <c r="L341" s="44">
        <f>L342</f>
        <v>0</v>
      </c>
      <c r="M341" s="1"/>
      <c r="N341" s="1"/>
      <c r="O341" s="1"/>
      <c r="P341" s="1"/>
      <c r="Q341" s="1"/>
      <c r="R341" s="1"/>
      <c r="S341" s="1"/>
    </row>
    <row r="342" spans="1:19" ht="13.5" hidden="1" customHeight="1" collapsed="1">
      <c r="A342" s="57">
        <v>3</v>
      </c>
      <c r="B342" s="57">
        <v>3</v>
      </c>
      <c r="C342" s="53">
        <v>2</v>
      </c>
      <c r="D342" s="54">
        <v>3</v>
      </c>
      <c r="E342" s="55">
        <v>1</v>
      </c>
      <c r="F342" s="87"/>
      <c r="G342" s="55" t="s">
        <v>215</v>
      </c>
      <c r="H342" s="42">
        <v>313</v>
      </c>
      <c r="I342" s="43">
        <f>I343+I344</f>
        <v>0</v>
      </c>
      <c r="J342" s="43">
        <f>J343+J344</f>
        <v>0</v>
      </c>
      <c r="K342" s="43">
        <f>K343+K344</f>
        <v>0</v>
      </c>
      <c r="L342" s="43">
        <f>L343+L344</f>
        <v>0</v>
      </c>
      <c r="M342" s="1"/>
      <c r="N342" s="1"/>
      <c r="O342" s="1"/>
      <c r="P342" s="1"/>
      <c r="Q342" s="1"/>
      <c r="R342" s="1"/>
      <c r="S342" s="1"/>
    </row>
    <row r="343" spans="1:19" ht="28.5" hidden="1" customHeight="1" collapsed="1">
      <c r="A343" s="57">
        <v>3</v>
      </c>
      <c r="B343" s="57">
        <v>3</v>
      </c>
      <c r="C343" s="53">
        <v>2</v>
      </c>
      <c r="D343" s="54">
        <v>3</v>
      </c>
      <c r="E343" s="55">
        <v>1</v>
      </c>
      <c r="F343" s="87">
        <v>1</v>
      </c>
      <c r="G343" s="55" t="s">
        <v>216</v>
      </c>
      <c r="H343" s="42">
        <v>314</v>
      </c>
      <c r="I343" s="103">
        <v>0</v>
      </c>
      <c r="J343" s="103">
        <v>0</v>
      </c>
      <c r="K343" s="103">
        <v>0</v>
      </c>
      <c r="L343" s="102">
        <v>0</v>
      </c>
      <c r="M343" s="1"/>
      <c r="N343" s="1"/>
      <c r="O343" s="1"/>
      <c r="P343" s="1"/>
      <c r="Q343" s="1"/>
      <c r="R343" s="1"/>
      <c r="S343" s="1"/>
    </row>
    <row r="344" spans="1:19" ht="27.75" hidden="1" customHeight="1" collapsed="1">
      <c r="A344" s="57">
        <v>3</v>
      </c>
      <c r="B344" s="57">
        <v>3</v>
      </c>
      <c r="C344" s="53">
        <v>2</v>
      </c>
      <c r="D344" s="54">
        <v>3</v>
      </c>
      <c r="E344" s="55">
        <v>1</v>
      </c>
      <c r="F344" s="87">
        <v>2</v>
      </c>
      <c r="G344" s="55" t="s">
        <v>217</v>
      </c>
      <c r="H344" s="42">
        <v>315</v>
      </c>
      <c r="I344" s="60">
        <v>0</v>
      </c>
      <c r="J344" s="60">
        <v>0</v>
      </c>
      <c r="K344" s="60">
        <v>0</v>
      </c>
      <c r="L344" s="60">
        <v>0</v>
      </c>
      <c r="M344" s="1"/>
      <c r="N344" s="1"/>
      <c r="O344" s="1"/>
      <c r="P344" s="1"/>
      <c r="Q344" s="1"/>
      <c r="R344" s="1"/>
      <c r="S344" s="1"/>
    </row>
    <row r="345" spans="1:19" hidden="1" collapsed="1">
      <c r="A345" s="57">
        <v>3</v>
      </c>
      <c r="B345" s="57">
        <v>3</v>
      </c>
      <c r="C345" s="53">
        <v>2</v>
      </c>
      <c r="D345" s="54">
        <v>4</v>
      </c>
      <c r="E345" s="54"/>
      <c r="F345" s="56"/>
      <c r="G345" s="55" t="s">
        <v>218</v>
      </c>
      <c r="H345" s="42">
        <v>316</v>
      </c>
      <c r="I345" s="43">
        <f>I346</f>
        <v>0</v>
      </c>
      <c r="J345" s="83">
        <f>J346</f>
        <v>0</v>
      </c>
      <c r="K345" s="44">
        <f>K346</f>
        <v>0</v>
      </c>
      <c r="L345" s="44">
        <f>L346</f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73">
        <v>3</v>
      </c>
      <c r="B346" s="73">
        <v>3</v>
      </c>
      <c r="C346" s="48">
        <v>2</v>
      </c>
      <c r="D346" s="46">
        <v>4</v>
      </c>
      <c r="E346" s="46">
        <v>1</v>
      </c>
      <c r="F346" s="49"/>
      <c r="G346" s="55" t="s">
        <v>218</v>
      </c>
      <c r="H346" s="42">
        <v>317</v>
      </c>
      <c r="I346" s="63">
        <f>SUM(I347:I348)</f>
        <v>0</v>
      </c>
      <c r="J346" s="84">
        <f>SUM(J347:J348)</f>
        <v>0</v>
      </c>
      <c r="K346" s="64">
        <f>SUM(K347:K348)</f>
        <v>0</v>
      </c>
      <c r="L346" s="64">
        <f>SUM(L347:L348)</f>
        <v>0</v>
      </c>
      <c r="M346" s="1"/>
      <c r="N346" s="1"/>
      <c r="O346" s="1"/>
      <c r="P346" s="1"/>
      <c r="Q346" s="1"/>
      <c r="R346" s="1"/>
      <c r="S346" s="1"/>
    </row>
    <row r="347" spans="1:19" ht="15.75" hidden="1" customHeight="1" collapsed="1">
      <c r="A347" s="57">
        <v>3</v>
      </c>
      <c r="B347" s="57">
        <v>3</v>
      </c>
      <c r="C347" s="53">
        <v>2</v>
      </c>
      <c r="D347" s="54">
        <v>4</v>
      </c>
      <c r="E347" s="54">
        <v>1</v>
      </c>
      <c r="F347" s="56">
        <v>1</v>
      </c>
      <c r="G347" s="55" t="s">
        <v>219</v>
      </c>
      <c r="H347" s="42">
        <v>318</v>
      </c>
      <c r="I347" s="60">
        <v>0</v>
      </c>
      <c r="J347" s="60">
        <v>0</v>
      </c>
      <c r="K347" s="60">
        <v>0</v>
      </c>
      <c r="L347" s="60">
        <v>0</v>
      </c>
      <c r="M347" s="1"/>
      <c r="N347" s="1"/>
      <c r="O347" s="1"/>
      <c r="P347" s="1"/>
      <c r="Q347" s="1"/>
      <c r="R347" s="1"/>
      <c r="S347" s="1"/>
    </row>
    <row r="348" spans="1:19" hidden="1" collapsed="1">
      <c r="A348" s="57">
        <v>3</v>
      </c>
      <c r="B348" s="57">
        <v>3</v>
      </c>
      <c r="C348" s="53">
        <v>2</v>
      </c>
      <c r="D348" s="54">
        <v>4</v>
      </c>
      <c r="E348" s="54">
        <v>1</v>
      </c>
      <c r="F348" s="56">
        <v>2</v>
      </c>
      <c r="G348" s="55" t="s">
        <v>227</v>
      </c>
      <c r="H348" s="42">
        <v>319</v>
      </c>
      <c r="I348" s="60">
        <v>0</v>
      </c>
      <c r="J348" s="60">
        <v>0</v>
      </c>
      <c r="K348" s="60">
        <v>0</v>
      </c>
      <c r="L348" s="60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7">
        <v>3</v>
      </c>
      <c r="B349" s="57">
        <v>3</v>
      </c>
      <c r="C349" s="53">
        <v>2</v>
      </c>
      <c r="D349" s="54">
        <v>5</v>
      </c>
      <c r="E349" s="54"/>
      <c r="F349" s="56"/>
      <c r="G349" s="55" t="s">
        <v>221</v>
      </c>
      <c r="H349" s="42">
        <v>320</v>
      </c>
      <c r="I349" s="43">
        <f t="shared" ref="I349:L350" si="30">I350</f>
        <v>0</v>
      </c>
      <c r="J349" s="83">
        <f t="shared" si="30"/>
        <v>0</v>
      </c>
      <c r="K349" s="44">
        <f t="shared" si="30"/>
        <v>0</v>
      </c>
      <c r="L349" s="44">
        <f t="shared" si="30"/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73">
        <v>3</v>
      </c>
      <c r="B350" s="73">
        <v>3</v>
      </c>
      <c r="C350" s="48">
        <v>2</v>
      </c>
      <c r="D350" s="46">
        <v>5</v>
      </c>
      <c r="E350" s="46">
        <v>1</v>
      </c>
      <c r="F350" s="49"/>
      <c r="G350" s="55" t="s">
        <v>221</v>
      </c>
      <c r="H350" s="42">
        <v>321</v>
      </c>
      <c r="I350" s="63">
        <f t="shared" si="30"/>
        <v>0</v>
      </c>
      <c r="J350" s="84">
        <f t="shared" si="30"/>
        <v>0</v>
      </c>
      <c r="K350" s="64">
        <f t="shared" si="30"/>
        <v>0</v>
      </c>
      <c r="L350" s="64">
        <f t="shared" si="30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57">
        <v>3</v>
      </c>
      <c r="B351" s="57">
        <v>3</v>
      </c>
      <c r="C351" s="53">
        <v>2</v>
      </c>
      <c r="D351" s="54">
        <v>5</v>
      </c>
      <c r="E351" s="54">
        <v>1</v>
      </c>
      <c r="F351" s="56">
        <v>1</v>
      </c>
      <c r="G351" s="55" t="s">
        <v>221</v>
      </c>
      <c r="H351" s="42">
        <v>322</v>
      </c>
      <c r="I351" s="103">
        <v>0</v>
      </c>
      <c r="J351" s="103">
        <v>0</v>
      </c>
      <c r="K351" s="103">
        <v>0</v>
      </c>
      <c r="L351" s="102">
        <v>0</v>
      </c>
      <c r="M351" s="1"/>
      <c r="N351" s="1"/>
      <c r="O351" s="1"/>
      <c r="P351" s="1"/>
      <c r="Q351" s="1"/>
      <c r="R351" s="1"/>
      <c r="S351" s="1"/>
    </row>
    <row r="352" spans="1:19" ht="16.5" hidden="1" customHeight="1" collapsed="1">
      <c r="A352" s="57">
        <v>3</v>
      </c>
      <c r="B352" s="57">
        <v>3</v>
      </c>
      <c r="C352" s="53">
        <v>2</v>
      </c>
      <c r="D352" s="54">
        <v>6</v>
      </c>
      <c r="E352" s="54"/>
      <c r="F352" s="56"/>
      <c r="G352" s="55" t="s">
        <v>191</v>
      </c>
      <c r="H352" s="42">
        <v>323</v>
      </c>
      <c r="I352" s="43">
        <f t="shared" ref="I352:L353" si="31">I353</f>
        <v>0</v>
      </c>
      <c r="J352" s="83">
        <f t="shared" si="31"/>
        <v>0</v>
      </c>
      <c r="K352" s="44">
        <f t="shared" si="31"/>
        <v>0</v>
      </c>
      <c r="L352" s="44">
        <f t="shared" si="31"/>
        <v>0</v>
      </c>
      <c r="M352" s="1"/>
      <c r="N352" s="1"/>
      <c r="O352" s="1"/>
      <c r="P352" s="1"/>
      <c r="Q352" s="1"/>
      <c r="R352" s="1"/>
      <c r="S352" s="1"/>
    </row>
    <row r="353" spans="1:19" ht="15" hidden="1" customHeight="1" collapsed="1">
      <c r="A353" s="57">
        <v>3</v>
      </c>
      <c r="B353" s="57">
        <v>3</v>
      </c>
      <c r="C353" s="53">
        <v>2</v>
      </c>
      <c r="D353" s="54">
        <v>6</v>
      </c>
      <c r="E353" s="54">
        <v>1</v>
      </c>
      <c r="F353" s="56"/>
      <c r="G353" s="55" t="s">
        <v>191</v>
      </c>
      <c r="H353" s="42">
        <v>324</v>
      </c>
      <c r="I353" s="43">
        <f t="shared" si="31"/>
        <v>0</v>
      </c>
      <c r="J353" s="83">
        <f t="shared" si="31"/>
        <v>0</v>
      </c>
      <c r="K353" s="44">
        <f t="shared" si="31"/>
        <v>0</v>
      </c>
      <c r="L353" s="44">
        <f t="shared" si="31"/>
        <v>0</v>
      </c>
      <c r="M353" s="1"/>
      <c r="N353" s="1"/>
      <c r="O353" s="1"/>
      <c r="P353" s="1"/>
      <c r="Q353" s="1"/>
      <c r="R353" s="1"/>
      <c r="S353" s="1"/>
    </row>
    <row r="354" spans="1:19" ht="13.5" hidden="1" customHeight="1" collapsed="1">
      <c r="A354" s="65">
        <v>3</v>
      </c>
      <c r="B354" s="65">
        <v>3</v>
      </c>
      <c r="C354" s="66">
        <v>2</v>
      </c>
      <c r="D354" s="67">
        <v>6</v>
      </c>
      <c r="E354" s="67">
        <v>1</v>
      </c>
      <c r="F354" s="69">
        <v>1</v>
      </c>
      <c r="G354" s="68" t="s">
        <v>191</v>
      </c>
      <c r="H354" s="42">
        <v>325</v>
      </c>
      <c r="I354" s="103">
        <v>0</v>
      </c>
      <c r="J354" s="103">
        <v>0</v>
      </c>
      <c r="K354" s="103">
        <v>0</v>
      </c>
      <c r="L354" s="102">
        <v>0</v>
      </c>
      <c r="M354" s="1"/>
      <c r="N354" s="1"/>
      <c r="O354" s="1"/>
      <c r="P354" s="1"/>
      <c r="Q354" s="1"/>
      <c r="R354" s="1"/>
      <c r="S354" s="1"/>
    </row>
    <row r="355" spans="1:19" ht="15" hidden="1" customHeight="1" collapsed="1">
      <c r="A355" s="57">
        <v>3</v>
      </c>
      <c r="B355" s="57">
        <v>3</v>
      </c>
      <c r="C355" s="53">
        <v>2</v>
      </c>
      <c r="D355" s="54">
        <v>7</v>
      </c>
      <c r="E355" s="54"/>
      <c r="F355" s="56"/>
      <c r="G355" s="55" t="s">
        <v>223</v>
      </c>
      <c r="H355" s="42">
        <v>326</v>
      </c>
      <c r="I355" s="43">
        <f>I356</f>
        <v>0</v>
      </c>
      <c r="J355" s="83">
        <f>J356</f>
        <v>0</v>
      </c>
      <c r="K355" s="44">
        <f>K356</f>
        <v>0</v>
      </c>
      <c r="L355" s="44">
        <f>L356</f>
        <v>0</v>
      </c>
      <c r="M355" s="1"/>
      <c r="N355" s="1"/>
      <c r="O355" s="1"/>
      <c r="P355" s="1"/>
      <c r="Q355" s="1"/>
      <c r="R355" s="1"/>
      <c r="S355" s="1"/>
    </row>
    <row r="356" spans="1:19" ht="12.75" hidden="1" customHeight="1" collapsed="1">
      <c r="A356" s="65">
        <v>3</v>
      </c>
      <c r="B356" s="65">
        <v>3</v>
      </c>
      <c r="C356" s="66">
        <v>2</v>
      </c>
      <c r="D356" s="67">
        <v>7</v>
      </c>
      <c r="E356" s="67">
        <v>1</v>
      </c>
      <c r="F356" s="69"/>
      <c r="G356" s="55" t="s">
        <v>223</v>
      </c>
      <c r="H356" s="42">
        <v>327</v>
      </c>
      <c r="I356" s="43">
        <f>SUM(I357:I358)</f>
        <v>0</v>
      </c>
      <c r="J356" s="43">
        <f>SUM(J357:J358)</f>
        <v>0</v>
      </c>
      <c r="K356" s="43">
        <f>SUM(K357:K358)</f>
        <v>0</v>
      </c>
      <c r="L356" s="43">
        <f>SUM(L357:L358)</f>
        <v>0</v>
      </c>
      <c r="M356" s="1"/>
      <c r="N356" s="1"/>
      <c r="O356" s="1"/>
      <c r="P356" s="1"/>
      <c r="Q356" s="1"/>
      <c r="R356" s="1"/>
      <c r="S356" s="1"/>
    </row>
    <row r="357" spans="1:19" ht="27" hidden="1" customHeight="1" collapsed="1">
      <c r="A357" s="57">
        <v>3</v>
      </c>
      <c r="B357" s="57">
        <v>3</v>
      </c>
      <c r="C357" s="53">
        <v>2</v>
      </c>
      <c r="D357" s="54">
        <v>7</v>
      </c>
      <c r="E357" s="54">
        <v>1</v>
      </c>
      <c r="F357" s="56">
        <v>1</v>
      </c>
      <c r="G357" s="55" t="s">
        <v>224</v>
      </c>
      <c r="H357" s="42">
        <v>328</v>
      </c>
      <c r="I357" s="103">
        <v>0</v>
      </c>
      <c r="J357" s="103">
        <v>0</v>
      </c>
      <c r="K357" s="103">
        <v>0</v>
      </c>
      <c r="L357" s="102">
        <v>0</v>
      </c>
      <c r="M357" s="1"/>
      <c r="N357" s="1"/>
      <c r="O357" s="1"/>
      <c r="P357" s="1"/>
      <c r="Q357" s="1"/>
      <c r="R357" s="1"/>
      <c r="S357" s="1"/>
    </row>
    <row r="358" spans="1:19" ht="30" hidden="1" customHeight="1" collapsed="1">
      <c r="A358" s="57">
        <v>3</v>
      </c>
      <c r="B358" s="57">
        <v>3</v>
      </c>
      <c r="C358" s="53">
        <v>2</v>
      </c>
      <c r="D358" s="54">
        <v>7</v>
      </c>
      <c r="E358" s="54">
        <v>1</v>
      </c>
      <c r="F358" s="56">
        <v>2</v>
      </c>
      <c r="G358" s="55" t="s">
        <v>225</v>
      </c>
      <c r="H358" s="42">
        <v>329</v>
      </c>
      <c r="I358" s="60">
        <v>0</v>
      </c>
      <c r="J358" s="60">
        <v>0</v>
      </c>
      <c r="K358" s="60">
        <v>0</v>
      </c>
      <c r="L358" s="60">
        <v>0</v>
      </c>
      <c r="M358" s="1"/>
      <c r="N358" s="1"/>
      <c r="O358" s="1"/>
      <c r="P358" s="1"/>
      <c r="Q358" s="1"/>
      <c r="R358" s="1"/>
      <c r="S358" s="1"/>
    </row>
    <row r="359" spans="1:19" ht="18.75" customHeight="1">
      <c r="A359" s="23"/>
      <c r="B359" s="23"/>
      <c r="C359" s="24"/>
      <c r="D359" s="115"/>
      <c r="E359" s="116"/>
      <c r="F359" s="117"/>
      <c r="G359" s="118" t="s">
        <v>228</v>
      </c>
      <c r="H359" s="42">
        <v>330</v>
      </c>
      <c r="I359" s="92">
        <f>SUM(I30+I176)</f>
        <v>151300</v>
      </c>
      <c r="J359" s="92">
        <f>SUM(J30+J176)</f>
        <v>151300</v>
      </c>
      <c r="K359" s="92">
        <f>SUM(K30+K176)</f>
        <v>151300</v>
      </c>
      <c r="L359" s="92">
        <f>SUM(L30+L176)</f>
        <v>151300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G360" s="119"/>
      <c r="H360" s="144"/>
      <c r="I360" s="120"/>
      <c r="J360" s="121"/>
      <c r="K360" s="121"/>
      <c r="L360" s="121"/>
      <c r="M360" s="1"/>
      <c r="N360" s="1"/>
      <c r="O360" s="1"/>
      <c r="P360" s="1"/>
      <c r="Q360" s="1"/>
      <c r="R360" s="1"/>
      <c r="S360" s="1"/>
    </row>
    <row r="361" spans="1:19" ht="18.75" customHeight="1">
      <c r="D361" s="20"/>
      <c r="E361" s="20"/>
      <c r="F361" s="28"/>
      <c r="G361" s="20" t="s">
        <v>229</v>
      </c>
      <c r="H361" s="145"/>
      <c r="I361" s="122"/>
      <c r="J361" s="121"/>
      <c r="K361" s="20" t="s">
        <v>230</v>
      </c>
      <c r="L361" s="122"/>
      <c r="M361" s="1"/>
      <c r="N361" s="1"/>
      <c r="O361" s="1"/>
      <c r="P361" s="1"/>
      <c r="Q361" s="1"/>
      <c r="R361" s="1"/>
      <c r="S361" s="1"/>
    </row>
    <row r="362" spans="1:19" ht="18.75" customHeight="1">
      <c r="A362" s="123"/>
      <c r="B362" s="123"/>
      <c r="C362" s="123"/>
      <c r="D362" s="124" t="s">
        <v>231</v>
      </c>
      <c r="E362"/>
      <c r="F362"/>
      <c r="G362" s="146"/>
      <c r="H362" s="145"/>
      <c r="I362" s="160" t="s">
        <v>232</v>
      </c>
      <c r="K362" s="515" t="s">
        <v>233</v>
      </c>
      <c r="L362" s="515"/>
      <c r="M362" s="1"/>
      <c r="N362" s="1"/>
      <c r="O362" s="1"/>
      <c r="P362" s="1"/>
      <c r="Q362" s="1"/>
      <c r="R362" s="1"/>
      <c r="S362" s="1"/>
    </row>
    <row r="363" spans="1:19" ht="15.75" customHeight="1">
      <c r="I363" s="161"/>
      <c r="K363" s="161"/>
      <c r="L363" s="161"/>
      <c r="M363" s="1"/>
      <c r="N363" s="1"/>
      <c r="O363" s="1"/>
      <c r="P363" s="1"/>
      <c r="Q363" s="1"/>
      <c r="R363" s="1"/>
      <c r="S363" s="1"/>
    </row>
    <row r="364" spans="1:19" ht="15.75" customHeight="1">
      <c r="D364" s="20"/>
      <c r="E364" s="20"/>
      <c r="F364" s="28"/>
      <c r="G364" s="20" t="s">
        <v>234</v>
      </c>
      <c r="I364" s="161"/>
      <c r="K364" s="20" t="s">
        <v>235</v>
      </c>
      <c r="L364" s="162"/>
      <c r="M364" s="1"/>
      <c r="N364" s="1"/>
      <c r="O364" s="1"/>
      <c r="P364" s="1"/>
      <c r="Q364" s="1"/>
      <c r="R364" s="1"/>
      <c r="S364" s="1"/>
    </row>
    <row r="365" spans="1:19" ht="26.25" customHeight="1">
      <c r="D365" s="479" t="s">
        <v>236</v>
      </c>
      <c r="E365" s="480"/>
      <c r="F365" s="480"/>
      <c r="G365" s="480"/>
      <c r="H365" s="163"/>
      <c r="I365" s="164" t="s">
        <v>232</v>
      </c>
      <c r="K365" s="515" t="s">
        <v>233</v>
      </c>
      <c r="L365" s="515"/>
      <c r="M365" s="1"/>
      <c r="N365" s="1"/>
      <c r="O365" s="1"/>
      <c r="P365" s="1"/>
      <c r="Q365" s="1"/>
      <c r="R365" s="1"/>
      <c r="S365" s="1"/>
    </row>
  </sheetData>
  <mergeCells count="23">
    <mergeCell ref="L27:L28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G25:H25"/>
    <mergeCell ref="B13:L13"/>
    <mergeCell ref="G15:K15"/>
    <mergeCell ref="G16:K16"/>
    <mergeCell ref="E17:K17"/>
    <mergeCell ref="A18:L18"/>
    <mergeCell ref="C22:I22"/>
    <mergeCell ref="G11:K11"/>
    <mergeCell ref="A6:L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7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5"/>
  <sheetViews>
    <sheetView topLeftCell="A13" workbookViewId="0">
      <selection activeCell="O20" sqref="O20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6" t="s">
        <v>0</v>
      </c>
      <c r="K1" s="6"/>
      <c r="L1" s="6"/>
    </row>
    <row r="2" spans="1:12">
      <c r="H2" s="148"/>
      <c r="I2"/>
      <c r="J2" s="6" t="s">
        <v>1</v>
      </c>
      <c r="K2" s="6"/>
      <c r="L2" s="6"/>
    </row>
    <row r="3" spans="1:12">
      <c r="H3" s="7"/>
      <c r="I3" s="148"/>
      <c r="J3" s="6" t="s">
        <v>2</v>
      </c>
      <c r="K3" s="6"/>
      <c r="L3" s="6"/>
    </row>
    <row r="4" spans="1:12">
      <c r="G4" s="149" t="s">
        <v>3</v>
      </c>
      <c r="H4" s="148"/>
      <c r="I4"/>
      <c r="J4" s="6" t="s">
        <v>4</v>
      </c>
      <c r="K4" s="6"/>
      <c r="L4" s="6"/>
    </row>
    <row r="5" spans="1:12">
      <c r="H5" s="9"/>
      <c r="I5"/>
      <c r="J5" s="6" t="s">
        <v>5</v>
      </c>
      <c r="K5" s="6"/>
      <c r="L5" s="6"/>
    </row>
    <row r="6" spans="1:12">
      <c r="A6" s="495" t="s">
        <v>237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</row>
    <row r="7" spans="1:12">
      <c r="A7" s="501" t="s">
        <v>6</v>
      </c>
      <c r="B7" s="509"/>
      <c r="C7" s="509"/>
      <c r="D7" s="509"/>
      <c r="E7" s="509"/>
      <c r="F7" s="509"/>
      <c r="G7" s="509"/>
      <c r="H7" s="509"/>
      <c r="I7" s="509"/>
      <c r="J7" s="509"/>
      <c r="K7" s="509"/>
      <c r="L7" s="509"/>
    </row>
    <row r="8" spans="1:12" ht="15.75">
      <c r="A8" s="131"/>
      <c r="B8" s="150"/>
      <c r="C8" s="150"/>
      <c r="D8" s="150"/>
      <c r="E8" s="150"/>
      <c r="F8" s="150"/>
      <c r="G8" s="510" t="s">
        <v>7</v>
      </c>
      <c r="H8" s="510"/>
      <c r="I8" s="510"/>
      <c r="J8" s="510"/>
      <c r="K8" s="510"/>
      <c r="L8" s="150"/>
    </row>
    <row r="9" spans="1:12" ht="15.75">
      <c r="A9" s="504" t="s">
        <v>8</v>
      </c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</row>
    <row r="10" spans="1:12">
      <c r="G10" s="505" t="s">
        <v>9</v>
      </c>
      <c r="H10" s="505"/>
      <c r="I10" s="505"/>
      <c r="J10" s="505"/>
      <c r="K10" s="505"/>
    </row>
    <row r="11" spans="1:12">
      <c r="G11" s="506" t="s">
        <v>10</v>
      </c>
      <c r="H11" s="506"/>
      <c r="I11" s="506"/>
      <c r="J11" s="506"/>
      <c r="K11" s="506"/>
    </row>
    <row r="13" spans="1:12" ht="15.75">
      <c r="B13" s="504" t="s">
        <v>11</v>
      </c>
      <c r="C13" s="504"/>
      <c r="D13" s="504"/>
      <c r="E13" s="504"/>
      <c r="F13" s="504"/>
      <c r="G13" s="504"/>
      <c r="H13" s="504"/>
      <c r="I13" s="504"/>
      <c r="J13" s="504"/>
      <c r="K13" s="504"/>
      <c r="L13" s="504"/>
    </row>
    <row r="15" spans="1:12">
      <c r="G15" s="505" t="s">
        <v>480</v>
      </c>
      <c r="H15" s="505"/>
      <c r="I15" s="505"/>
      <c r="J15" s="505"/>
      <c r="K15" s="505"/>
    </row>
    <row r="16" spans="1:12">
      <c r="G16" s="507" t="s">
        <v>12</v>
      </c>
      <c r="H16" s="507"/>
      <c r="I16" s="507"/>
      <c r="J16" s="507"/>
      <c r="K16" s="507"/>
    </row>
    <row r="17" spans="1:19">
      <c r="B17"/>
      <c r="C17"/>
      <c r="D17"/>
      <c r="E17" s="508" t="s">
        <v>13</v>
      </c>
      <c r="F17" s="508"/>
      <c r="G17" s="508"/>
      <c r="H17" s="508"/>
      <c r="I17" s="508"/>
      <c r="J17" s="508"/>
      <c r="K17" s="508"/>
      <c r="L17"/>
    </row>
    <row r="18" spans="1:19">
      <c r="A18" s="497" t="s">
        <v>14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6"/>
      <c r="F21" s="16"/>
      <c r="I21" s="17"/>
      <c r="J21" s="17"/>
      <c r="K21" s="18" t="s">
        <v>17</v>
      </c>
      <c r="L21" s="15"/>
    </row>
    <row r="22" spans="1:19">
      <c r="C22" s="498" t="s">
        <v>18</v>
      </c>
      <c r="D22" s="499"/>
      <c r="E22" s="499"/>
      <c r="F22" s="499"/>
      <c r="G22" s="499"/>
      <c r="H22" s="499"/>
      <c r="I22" s="499"/>
      <c r="K22" s="18" t="s">
        <v>19</v>
      </c>
      <c r="L22" s="19" t="s">
        <v>20</v>
      </c>
    </row>
    <row r="23" spans="1:19">
      <c r="F23" s="1"/>
      <c r="G23" s="16" t="s">
        <v>21</v>
      </c>
      <c r="H23" s="20"/>
      <c r="J23" s="130" t="s">
        <v>22</v>
      </c>
      <c r="K23" s="21" t="s">
        <v>23</v>
      </c>
      <c r="L23" s="15"/>
    </row>
    <row r="24" spans="1:19">
      <c r="F24" s="1"/>
      <c r="G24" s="22" t="s">
        <v>24</v>
      </c>
      <c r="H24" s="23" t="s">
        <v>240</v>
      </c>
      <c r="I24" s="24"/>
      <c r="J24" s="25"/>
      <c r="K24" s="15"/>
      <c r="L24" s="15"/>
    </row>
    <row r="25" spans="1:19">
      <c r="F25" s="1"/>
      <c r="G25" s="500" t="s">
        <v>25</v>
      </c>
      <c r="H25" s="500"/>
      <c r="I25" s="141" t="s">
        <v>26</v>
      </c>
      <c r="J25" s="142" t="s">
        <v>27</v>
      </c>
      <c r="K25" s="143" t="s">
        <v>28</v>
      </c>
      <c r="L25" s="143" t="s">
        <v>28</v>
      </c>
    </row>
    <row r="26" spans="1:19" ht="15.75">
      <c r="A26" s="26"/>
      <c r="B26" s="26"/>
      <c r="C26" s="26"/>
      <c r="D26" s="26"/>
      <c r="E26" s="26"/>
      <c r="F26" s="27"/>
      <c r="G26" s="28" t="s">
        <v>241</v>
      </c>
      <c r="I26" s="28"/>
      <c r="J26" s="28"/>
      <c r="K26" s="154"/>
      <c r="L26" s="30" t="s">
        <v>29</v>
      </c>
    </row>
    <row r="27" spans="1:19" ht="24" customHeight="1">
      <c r="A27" s="481" t="s">
        <v>30</v>
      </c>
      <c r="B27" s="516"/>
      <c r="C27" s="516"/>
      <c r="D27" s="516"/>
      <c r="E27" s="516"/>
      <c r="F27" s="516"/>
      <c r="G27" s="485" t="s">
        <v>31</v>
      </c>
      <c r="H27" s="487" t="s">
        <v>32</v>
      </c>
      <c r="I27" s="521" t="s">
        <v>33</v>
      </c>
      <c r="J27" s="522"/>
      <c r="K27" s="491" t="s">
        <v>34</v>
      </c>
      <c r="L27" s="493" t="s">
        <v>35</v>
      </c>
      <c r="M27" s="136"/>
      <c r="N27" s="1"/>
      <c r="O27" s="1"/>
      <c r="P27" s="1"/>
      <c r="Q27" s="1"/>
      <c r="R27" s="1"/>
      <c r="S27" s="1"/>
    </row>
    <row r="28" spans="1:19" ht="46.5" customHeight="1">
      <c r="A28" s="517"/>
      <c r="B28" s="518"/>
      <c r="C28" s="518"/>
      <c r="D28" s="518"/>
      <c r="E28" s="518"/>
      <c r="F28" s="518"/>
      <c r="G28" s="519"/>
      <c r="H28" s="520"/>
      <c r="I28" s="31" t="s">
        <v>36</v>
      </c>
      <c r="J28" s="32" t="s">
        <v>37</v>
      </c>
      <c r="K28" s="523"/>
      <c r="L28" s="511"/>
      <c r="M28" s="1"/>
      <c r="N28" s="1"/>
      <c r="O28" s="1"/>
      <c r="P28" s="1"/>
      <c r="Q28" s="1"/>
      <c r="R28" s="1"/>
      <c r="S28" s="1"/>
    </row>
    <row r="29" spans="1:19" ht="11.25" customHeight="1">
      <c r="A29" s="512" t="s">
        <v>23</v>
      </c>
      <c r="B29" s="513"/>
      <c r="C29" s="513"/>
      <c r="D29" s="513"/>
      <c r="E29" s="513"/>
      <c r="F29" s="514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9" customFormat="1" ht="14.25" customHeight="1">
      <c r="A30" s="38">
        <v>2</v>
      </c>
      <c r="B30" s="38"/>
      <c r="C30" s="39"/>
      <c r="D30" s="40"/>
      <c r="E30" s="38"/>
      <c r="F30" s="41"/>
      <c r="G30" s="40" t="s">
        <v>40</v>
      </c>
      <c r="H30" s="42">
        <v>1</v>
      </c>
      <c r="I30" s="43">
        <f>SUM(I31+I42+I61+I82+I89+I109+I131+I150+I160)</f>
        <v>208813</v>
      </c>
      <c r="J30" s="43">
        <f>SUM(J31+J42+J61+J82+J89+J109+J131+J150+J160)</f>
        <v>208813</v>
      </c>
      <c r="K30" s="44">
        <f>SUM(K31+K42+K61+K82+K89+K109+K131+K150+K160)</f>
        <v>208813</v>
      </c>
      <c r="L30" s="43">
        <f>SUM(L31+L42+L61+L82+L89+L109+L131+L150+L160)</f>
        <v>208813</v>
      </c>
    </row>
    <row r="31" spans="1:19" ht="16.5" customHeight="1">
      <c r="A31" s="38">
        <v>2</v>
      </c>
      <c r="B31" s="45">
        <v>1</v>
      </c>
      <c r="C31" s="46"/>
      <c r="D31" s="47"/>
      <c r="E31" s="48"/>
      <c r="F31" s="49"/>
      <c r="G31" s="50" t="s">
        <v>41</v>
      </c>
      <c r="H31" s="42">
        <v>2</v>
      </c>
      <c r="I31" s="43">
        <f>SUM(I32+I38)</f>
        <v>205513</v>
      </c>
      <c r="J31" s="43">
        <f>SUM(J32+J38)</f>
        <v>205513</v>
      </c>
      <c r="K31" s="51">
        <f>SUM(K32+K38)</f>
        <v>205513</v>
      </c>
      <c r="L31" s="52">
        <f>SUM(L32+L38)</f>
        <v>205513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3">
        <v>2</v>
      </c>
      <c r="B32" s="53">
        <v>1</v>
      </c>
      <c r="C32" s="54">
        <v>1</v>
      </c>
      <c r="D32" s="55"/>
      <c r="E32" s="53"/>
      <c r="F32" s="56"/>
      <c r="G32" s="55" t="s">
        <v>42</v>
      </c>
      <c r="H32" s="42">
        <v>3</v>
      </c>
      <c r="I32" s="43">
        <f>SUM(I33)</f>
        <v>202270</v>
      </c>
      <c r="J32" s="43">
        <f>SUM(J33)</f>
        <v>202270</v>
      </c>
      <c r="K32" s="44">
        <f>SUM(K33)</f>
        <v>202270</v>
      </c>
      <c r="L32" s="43">
        <f>SUM(L33)</f>
        <v>202270</v>
      </c>
      <c r="M32" s="1"/>
      <c r="N32" s="1"/>
      <c r="O32" s="1"/>
      <c r="P32" s="1"/>
      <c r="Q32" s="165"/>
      <c r="R32" s="1"/>
      <c r="S32" s="1"/>
    </row>
    <row r="33" spans="1:19" ht="13.5" hidden="1" customHeight="1" collapsed="1">
      <c r="A33" s="57">
        <v>2</v>
      </c>
      <c r="B33" s="53">
        <v>1</v>
      </c>
      <c r="C33" s="54">
        <v>1</v>
      </c>
      <c r="D33" s="55">
        <v>1</v>
      </c>
      <c r="E33" s="53"/>
      <c r="F33" s="56"/>
      <c r="G33" s="55" t="s">
        <v>42</v>
      </c>
      <c r="H33" s="42">
        <v>4</v>
      </c>
      <c r="I33" s="43">
        <f>SUM(I34+I36)</f>
        <v>202270</v>
      </c>
      <c r="J33" s="43">
        <f t="shared" ref="J33:L34" si="0">SUM(J34)</f>
        <v>202270</v>
      </c>
      <c r="K33" s="43">
        <f t="shared" si="0"/>
        <v>202270</v>
      </c>
      <c r="L33" s="43">
        <f t="shared" si="0"/>
        <v>202270</v>
      </c>
      <c r="M33" s="1"/>
      <c r="N33" s="1"/>
      <c r="O33" s="1"/>
      <c r="P33" s="1"/>
      <c r="Q33" s="165"/>
      <c r="R33" s="165"/>
      <c r="S33" s="1"/>
    </row>
    <row r="34" spans="1:19" ht="14.25" hidden="1" customHeight="1" collapsed="1">
      <c r="A34" s="57">
        <v>2</v>
      </c>
      <c r="B34" s="53">
        <v>1</v>
      </c>
      <c r="C34" s="54">
        <v>1</v>
      </c>
      <c r="D34" s="55">
        <v>1</v>
      </c>
      <c r="E34" s="53">
        <v>1</v>
      </c>
      <c r="F34" s="56"/>
      <c r="G34" s="55" t="s">
        <v>43</v>
      </c>
      <c r="H34" s="42">
        <v>5</v>
      </c>
      <c r="I34" s="44">
        <f>SUM(I35)</f>
        <v>202270</v>
      </c>
      <c r="J34" s="44">
        <f t="shared" si="0"/>
        <v>202270</v>
      </c>
      <c r="K34" s="44">
        <f t="shared" si="0"/>
        <v>202270</v>
      </c>
      <c r="L34" s="44">
        <f t="shared" si="0"/>
        <v>202270</v>
      </c>
      <c r="M34" s="1"/>
      <c r="N34" s="1"/>
      <c r="O34" s="1"/>
      <c r="P34" s="1"/>
      <c r="Q34" s="165"/>
      <c r="R34" s="165"/>
      <c r="S34" s="1"/>
    </row>
    <row r="35" spans="1:19" ht="14.25" customHeight="1">
      <c r="A35" s="57">
        <v>2</v>
      </c>
      <c r="B35" s="53">
        <v>1</v>
      </c>
      <c r="C35" s="54">
        <v>1</v>
      </c>
      <c r="D35" s="55">
        <v>1</v>
      </c>
      <c r="E35" s="53">
        <v>1</v>
      </c>
      <c r="F35" s="56">
        <v>1</v>
      </c>
      <c r="G35" s="55" t="s">
        <v>43</v>
      </c>
      <c r="H35" s="42">
        <v>6</v>
      </c>
      <c r="I35" s="58">
        <v>202270</v>
      </c>
      <c r="J35" s="59">
        <v>202270</v>
      </c>
      <c r="K35" s="59">
        <v>202270</v>
      </c>
      <c r="L35" s="59">
        <v>202270</v>
      </c>
      <c r="M35" s="1"/>
      <c r="N35" s="1"/>
      <c r="O35" s="1"/>
      <c r="P35" s="1"/>
      <c r="Q35" s="165"/>
      <c r="R35" s="165"/>
      <c r="S35" s="1"/>
    </row>
    <row r="36" spans="1:19" ht="12.75" hidden="1" customHeight="1" collapsed="1">
      <c r="A36" s="57">
        <v>2</v>
      </c>
      <c r="B36" s="53">
        <v>1</v>
      </c>
      <c r="C36" s="54">
        <v>1</v>
      </c>
      <c r="D36" s="55">
        <v>1</v>
      </c>
      <c r="E36" s="53">
        <v>2</v>
      </c>
      <c r="F36" s="56"/>
      <c r="G36" s="55" t="s">
        <v>44</v>
      </c>
      <c r="H36" s="42">
        <v>7</v>
      </c>
      <c r="I36" s="44">
        <f>I37</f>
        <v>0</v>
      </c>
      <c r="J36" s="44">
        <f>J37</f>
        <v>0</v>
      </c>
      <c r="K36" s="44">
        <f>K37</f>
        <v>0</v>
      </c>
      <c r="L36" s="44">
        <f>L37</f>
        <v>0</v>
      </c>
      <c r="M36" s="1"/>
      <c r="N36" s="1"/>
      <c r="O36" s="1"/>
      <c r="P36" s="1"/>
      <c r="Q36" s="165"/>
      <c r="R36" s="165"/>
      <c r="S36" s="1"/>
    </row>
    <row r="37" spans="1:19" ht="12.75" hidden="1" customHeight="1" collapsed="1">
      <c r="A37" s="57">
        <v>2</v>
      </c>
      <c r="B37" s="53">
        <v>1</v>
      </c>
      <c r="C37" s="54">
        <v>1</v>
      </c>
      <c r="D37" s="55">
        <v>1</v>
      </c>
      <c r="E37" s="53">
        <v>2</v>
      </c>
      <c r="F37" s="56">
        <v>1</v>
      </c>
      <c r="G37" s="55" t="s">
        <v>44</v>
      </c>
      <c r="H37" s="42">
        <v>8</v>
      </c>
      <c r="I37" s="59">
        <v>0</v>
      </c>
      <c r="J37" s="60">
        <v>0</v>
      </c>
      <c r="K37" s="59">
        <v>0</v>
      </c>
      <c r="L37" s="60">
        <v>0</v>
      </c>
      <c r="M37" s="1"/>
      <c r="N37" s="1"/>
      <c r="O37" s="1"/>
      <c r="P37" s="1"/>
      <c r="Q37" s="165"/>
      <c r="R37" s="165"/>
      <c r="S37" s="1"/>
    </row>
    <row r="38" spans="1:19" ht="13.5" hidden="1" customHeight="1" collapsed="1">
      <c r="A38" s="57">
        <v>2</v>
      </c>
      <c r="B38" s="53">
        <v>1</v>
      </c>
      <c r="C38" s="54">
        <v>2</v>
      </c>
      <c r="D38" s="55"/>
      <c r="E38" s="53"/>
      <c r="F38" s="56"/>
      <c r="G38" s="55" t="s">
        <v>45</v>
      </c>
      <c r="H38" s="42">
        <v>9</v>
      </c>
      <c r="I38" s="44">
        <f t="shared" ref="I38:L40" si="1">I39</f>
        <v>3243</v>
      </c>
      <c r="J38" s="43">
        <f t="shared" si="1"/>
        <v>3243</v>
      </c>
      <c r="K38" s="44">
        <f t="shared" si="1"/>
        <v>3243</v>
      </c>
      <c r="L38" s="43">
        <f t="shared" si="1"/>
        <v>3243</v>
      </c>
      <c r="M38" s="1"/>
      <c r="N38" s="1"/>
      <c r="O38" s="1"/>
      <c r="P38" s="1"/>
      <c r="Q38" s="165"/>
      <c r="R38" s="165"/>
      <c r="S38" s="1"/>
    </row>
    <row r="39" spans="1:19" ht="15.75" hidden="1" customHeight="1" collapsed="1">
      <c r="A39" s="57">
        <v>2</v>
      </c>
      <c r="B39" s="53">
        <v>1</v>
      </c>
      <c r="C39" s="54">
        <v>2</v>
      </c>
      <c r="D39" s="55">
        <v>1</v>
      </c>
      <c r="E39" s="53"/>
      <c r="F39" s="56"/>
      <c r="G39" s="55" t="s">
        <v>45</v>
      </c>
      <c r="H39" s="42">
        <v>10</v>
      </c>
      <c r="I39" s="44">
        <f t="shared" si="1"/>
        <v>3243</v>
      </c>
      <c r="J39" s="43">
        <f t="shared" si="1"/>
        <v>3243</v>
      </c>
      <c r="K39" s="43">
        <f t="shared" si="1"/>
        <v>3243</v>
      </c>
      <c r="L39" s="43">
        <f t="shared" si="1"/>
        <v>3243</v>
      </c>
      <c r="M39" s="1"/>
      <c r="N39" s="1"/>
      <c r="O39" s="1"/>
      <c r="P39" s="1"/>
      <c r="Q39" s="165"/>
      <c r="R39" s="1"/>
      <c r="S39" s="1"/>
    </row>
    <row r="40" spans="1:19" ht="13.5" hidden="1" customHeight="1" collapsed="1">
      <c r="A40" s="57">
        <v>2</v>
      </c>
      <c r="B40" s="53">
        <v>1</v>
      </c>
      <c r="C40" s="54">
        <v>2</v>
      </c>
      <c r="D40" s="55">
        <v>1</v>
      </c>
      <c r="E40" s="53">
        <v>1</v>
      </c>
      <c r="F40" s="56"/>
      <c r="G40" s="55" t="s">
        <v>45</v>
      </c>
      <c r="H40" s="42">
        <v>11</v>
      </c>
      <c r="I40" s="43">
        <f t="shared" si="1"/>
        <v>3243</v>
      </c>
      <c r="J40" s="43">
        <f t="shared" si="1"/>
        <v>3243</v>
      </c>
      <c r="K40" s="43">
        <f t="shared" si="1"/>
        <v>3243</v>
      </c>
      <c r="L40" s="43">
        <f t="shared" si="1"/>
        <v>3243</v>
      </c>
      <c r="M40" s="1"/>
      <c r="N40" s="1"/>
      <c r="O40" s="1"/>
      <c r="P40" s="1"/>
      <c r="Q40" s="165"/>
      <c r="R40" s="165"/>
      <c r="S40" s="1"/>
    </row>
    <row r="41" spans="1:19" ht="14.25" customHeight="1">
      <c r="A41" s="57">
        <v>2</v>
      </c>
      <c r="B41" s="53">
        <v>1</v>
      </c>
      <c r="C41" s="54">
        <v>2</v>
      </c>
      <c r="D41" s="55">
        <v>1</v>
      </c>
      <c r="E41" s="53">
        <v>1</v>
      </c>
      <c r="F41" s="56">
        <v>1</v>
      </c>
      <c r="G41" s="55" t="s">
        <v>45</v>
      </c>
      <c r="H41" s="42">
        <v>12</v>
      </c>
      <c r="I41" s="60">
        <v>3243</v>
      </c>
      <c r="J41" s="59">
        <v>3243</v>
      </c>
      <c r="K41" s="59">
        <v>3243</v>
      </c>
      <c r="L41" s="59">
        <v>3243</v>
      </c>
      <c r="M41" s="1"/>
      <c r="N41" s="1"/>
      <c r="O41" s="1"/>
      <c r="P41" s="1"/>
      <c r="Q41" s="165"/>
      <c r="R41" s="165"/>
      <c r="S41" s="1"/>
    </row>
    <row r="42" spans="1:19" ht="26.25" customHeight="1">
      <c r="A42" s="61">
        <v>2</v>
      </c>
      <c r="B42" s="62">
        <v>2</v>
      </c>
      <c r="C42" s="46"/>
      <c r="D42" s="47"/>
      <c r="E42" s="48"/>
      <c r="F42" s="49"/>
      <c r="G42" s="50" t="s">
        <v>46</v>
      </c>
      <c r="H42" s="42">
        <v>13</v>
      </c>
      <c r="I42" s="63">
        <f t="shared" ref="I42:L44" si="2">I43</f>
        <v>3020</v>
      </c>
      <c r="J42" s="64">
        <f t="shared" si="2"/>
        <v>3020</v>
      </c>
      <c r="K42" s="63">
        <f t="shared" si="2"/>
        <v>3020</v>
      </c>
      <c r="L42" s="63">
        <f t="shared" si="2"/>
        <v>3020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7">
        <v>2</v>
      </c>
      <c r="B43" s="53">
        <v>2</v>
      </c>
      <c r="C43" s="54">
        <v>1</v>
      </c>
      <c r="D43" s="55"/>
      <c r="E43" s="53"/>
      <c r="F43" s="56"/>
      <c r="G43" s="47" t="s">
        <v>46</v>
      </c>
      <c r="H43" s="42">
        <v>14</v>
      </c>
      <c r="I43" s="43">
        <f t="shared" si="2"/>
        <v>3020</v>
      </c>
      <c r="J43" s="44">
        <f t="shared" si="2"/>
        <v>3020</v>
      </c>
      <c r="K43" s="43">
        <f t="shared" si="2"/>
        <v>3020</v>
      </c>
      <c r="L43" s="44">
        <f t="shared" si="2"/>
        <v>3020</v>
      </c>
      <c r="M43" s="1"/>
      <c r="N43" s="1"/>
      <c r="O43" s="1"/>
      <c r="P43" s="1"/>
      <c r="Q43" s="165"/>
      <c r="R43" s="1"/>
      <c r="S43" s="165"/>
    </row>
    <row r="44" spans="1:19" ht="15.75" hidden="1" customHeight="1" collapsed="1">
      <c r="A44" s="57">
        <v>2</v>
      </c>
      <c r="B44" s="53">
        <v>2</v>
      </c>
      <c r="C44" s="54">
        <v>1</v>
      </c>
      <c r="D44" s="55">
        <v>1</v>
      </c>
      <c r="E44" s="53"/>
      <c r="F44" s="56"/>
      <c r="G44" s="47" t="s">
        <v>46</v>
      </c>
      <c r="H44" s="42">
        <v>15</v>
      </c>
      <c r="I44" s="43">
        <f t="shared" si="2"/>
        <v>3020</v>
      </c>
      <c r="J44" s="44">
        <f t="shared" si="2"/>
        <v>3020</v>
      </c>
      <c r="K44" s="52">
        <f t="shared" si="2"/>
        <v>3020</v>
      </c>
      <c r="L44" s="52">
        <f t="shared" si="2"/>
        <v>3020</v>
      </c>
      <c r="M44" s="1"/>
      <c r="N44" s="1"/>
      <c r="O44" s="1"/>
      <c r="P44" s="1"/>
      <c r="Q44" s="165"/>
      <c r="R44" s="165"/>
      <c r="S44" s="1"/>
    </row>
    <row r="45" spans="1:19" ht="24.75" hidden="1" customHeight="1" collapsed="1">
      <c r="A45" s="65">
        <v>2</v>
      </c>
      <c r="B45" s="66">
        <v>2</v>
      </c>
      <c r="C45" s="67">
        <v>1</v>
      </c>
      <c r="D45" s="68">
        <v>1</v>
      </c>
      <c r="E45" s="66">
        <v>1</v>
      </c>
      <c r="F45" s="69"/>
      <c r="G45" s="47" t="s">
        <v>46</v>
      </c>
      <c r="H45" s="42">
        <v>16</v>
      </c>
      <c r="I45" s="70">
        <f>SUM(I46:I60)</f>
        <v>3020</v>
      </c>
      <c r="J45" s="70">
        <f>SUM(J46:J60)</f>
        <v>3020</v>
      </c>
      <c r="K45" s="71">
        <f>SUM(K46:K60)</f>
        <v>3020</v>
      </c>
      <c r="L45" s="71">
        <f>SUM(L46:L60)</f>
        <v>3020</v>
      </c>
      <c r="M45" s="1"/>
      <c r="N45" s="1"/>
      <c r="O45" s="1"/>
      <c r="P45" s="1"/>
      <c r="Q45" s="165"/>
      <c r="R45" s="165"/>
      <c r="S45" s="1"/>
    </row>
    <row r="46" spans="1:19" ht="15.75" hidden="1" customHeight="1" collapsed="1">
      <c r="A46" s="57">
        <v>2</v>
      </c>
      <c r="B46" s="53">
        <v>2</v>
      </c>
      <c r="C46" s="54">
        <v>1</v>
      </c>
      <c r="D46" s="55">
        <v>1</v>
      </c>
      <c r="E46" s="53">
        <v>1</v>
      </c>
      <c r="F46" s="72">
        <v>1</v>
      </c>
      <c r="G46" s="55" t="s">
        <v>47</v>
      </c>
      <c r="H46" s="42">
        <v>17</v>
      </c>
      <c r="I46" s="59">
        <v>0</v>
      </c>
      <c r="J46" s="59">
        <v>0</v>
      </c>
      <c r="K46" s="59">
        <v>0</v>
      </c>
      <c r="L46" s="59">
        <v>0</v>
      </c>
      <c r="M46" s="1"/>
      <c r="N46" s="1"/>
      <c r="O46" s="1"/>
      <c r="P46" s="1"/>
      <c r="Q46" s="165"/>
      <c r="R46" s="165"/>
      <c r="S46" s="1"/>
    </row>
    <row r="47" spans="1:19" ht="26.25" hidden="1" customHeight="1" collapsed="1">
      <c r="A47" s="57">
        <v>2</v>
      </c>
      <c r="B47" s="53">
        <v>2</v>
      </c>
      <c r="C47" s="54">
        <v>1</v>
      </c>
      <c r="D47" s="55">
        <v>1</v>
      </c>
      <c r="E47" s="53">
        <v>1</v>
      </c>
      <c r="F47" s="56">
        <v>2</v>
      </c>
      <c r="G47" s="55" t="s">
        <v>48</v>
      </c>
      <c r="H47" s="42">
        <v>18</v>
      </c>
      <c r="I47" s="59">
        <v>0</v>
      </c>
      <c r="J47" s="59">
        <v>0</v>
      </c>
      <c r="K47" s="59">
        <v>0</v>
      </c>
      <c r="L47" s="59">
        <v>0</v>
      </c>
      <c r="M47" s="1"/>
      <c r="N47" s="1"/>
      <c r="O47" s="1"/>
      <c r="P47" s="1"/>
      <c r="Q47" s="165"/>
      <c r="R47" s="165"/>
      <c r="S47" s="1"/>
    </row>
    <row r="48" spans="1:19" ht="26.25" hidden="1" customHeight="1" collapsed="1">
      <c r="A48" s="57">
        <v>2</v>
      </c>
      <c r="B48" s="53">
        <v>2</v>
      </c>
      <c r="C48" s="54">
        <v>1</v>
      </c>
      <c r="D48" s="55">
        <v>1</v>
      </c>
      <c r="E48" s="53">
        <v>1</v>
      </c>
      <c r="F48" s="56">
        <v>5</v>
      </c>
      <c r="G48" s="55" t="s">
        <v>49</v>
      </c>
      <c r="H48" s="42">
        <v>19</v>
      </c>
      <c r="I48" s="59">
        <v>0</v>
      </c>
      <c r="J48" s="59">
        <v>0</v>
      </c>
      <c r="K48" s="59">
        <v>0</v>
      </c>
      <c r="L48" s="59">
        <v>0</v>
      </c>
      <c r="M48" s="1"/>
      <c r="N48" s="1"/>
      <c r="O48" s="1"/>
      <c r="P48" s="1"/>
      <c r="Q48" s="165"/>
      <c r="R48" s="165"/>
      <c r="S48" s="1"/>
    </row>
    <row r="49" spans="1:19" ht="27" hidden="1" customHeight="1" collapsed="1">
      <c r="A49" s="57">
        <v>2</v>
      </c>
      <c r="B49" s="53">
        <v>2</v>
      </c>
      <c r="C49" s="54">
        <v>1</v>
      </c>
      <c r="D49" s="55">
        <v>1</v>
      </c>
      <c r="E49" s="53">
        <v>1</v>
      </c>
      <c r="F49" s="56">
        <v>6</v>
      </c>
      <c r="G49" s="55" t="s">
        <v>50</v>
      </c>
      <c r="H49" s="42">
        <v>20</v>
      </c>
      <c r="I49" s="59">
        <v>0</v>
      </c>
      <c r="J49" s="59">
        <v>0</v>
      </c>
      <c r="K49" s="59">
        <v>0</v>
      </c>
      <c r="L49" s="59">
        <v>0</v>
      </c>
      <c r="M49" s="1"/>
      <c r="N49" s="1"/>
      <c r="O49" s="1"/>
      <c r="P49" s="1"/>
      <c r="Q49" s="165"/>
      <c r="R49" s="165"/>
      <c r="S49" s="1"/>
    </row>
    <row r="50" spans="1:19" ht="26.25" hidden="1" customHeight="1" collapsed="1">
      <c r="A50" s="73">
        <v>2</v>
      </c>
      <c r="B50" s="48">
        <v>2</v>
      </c>
      <c r="C50" s="46">
        <v>1</v>
      </c>
      <c r="D50" s="47">
        <v>1</v>
      </c>
      <c r="E50" s="48">
        <v>1</v>
      </c>
      <c r="F50" s="49">
        <v>7</v>
      </c>
      <c r="G50" s="47" t="s">
        <v>51</v>
      </c>
      <c r="H50" s="42">
        <v>21</v>
      </c>
      <c r="I50" s="59">
        <v>0</v>
      </c>
      <c r="J50" s="59">
        <v>0</v>
      </c>
      <c r="K50" s="59">
        <v>0</v>
      </c>
      <c r="L50" s="59">
        <v>0</v>
      </c>
      <c r="M50" s="1"/>
      <c r="N50" s="1"/>
      <c r="O50" s="1"/>
      <c r="P50" s="1"/>
      <c r="Q50" s="165"/>
      <c r="R50" s="165"/>
      <c r="S50" s="1"/>
    </row>
    <row r="51" spans="1:19" ht="15" customHeight="1">
      <c r="A51" s="57">
        <v>2</v>
      </c>
      <c r="B51" s="53">
        <v>2</v>
      </c>
      <c r="C51" s="54">
        <v>1</v>
      </c>
      <c r="D51" s="55">
        <v>1</v>
      </c>
      <c r="E51" s="53">
        <v>1</v>
      </c>
      <c r="F51" s="56">
        <v>11</v>
      </c>
      <c r="G51" s="55" t="s">
        <v>52</v>
      </c>
      <c r="H51" s="42">
        <v>22</v>
      </c>
      <c r="I51" s="60">
        <v>210</v>
      </c>
      <c r="J51" s="59">
        <v>210</v>
      </c>
      <c r="K51" s="59">
        <v>210</v>
      </c>
      <c r="L51" s="59">
        <v>210</v>
      </c>
      <c r="M51" s="1"/>
      <c r="N51" s="1"/>
      <c r="O51" s="1"/>
      <c r="P51" s="1"/>
      <c r="Q51" s="165"/>
      <c r="R51" s="165"/>
      <c r="S51" s="1"/>
    </row>
    <row r="52" spans="1:19" ht="15.75" hidden="1" customHeight="1" collapsed="1">
      <c r="A52" s="65">
        <v>2</v>
      </c>
      <c r="B52" s="74">
        <v>2</v>
      </c>
      <c r="C52" s="75">
        <v>1</v>
      </c>
      <c r="D52" s="75">
        <v>1</v>
      </c>
      <c r="E52" s="75">
        <v>1</v>
      </c>
      <c r="F52" s="76">
        <v>12</v>
      </c>
      <c r="G52" s="77" t="s">
        <v>53</v>
      </c>
      <c r="H52" s="42">
        <v>23</v>
      </c>
      <c r="I52" s="78">
        <v>0</v>
      </c>
      <c r="J52" s="59">
        <v>0</v>
      </c>
      <c r="K52" s="59">
        <v>0</v>
      </c>
      <c r="L52" s="59">
        <v>0</v>
      </c>
      <c r="M52" s="1"/>
      <c r="N52" s="1"/>
      <c r="O52" s="1"/>
      <c r="P52" s="1"/>
      <c r="Q52" s="165"/>
      <c r="R52" s="165"/>
      <c r="S52" s="1"/>
    </row>
    <row r="53" spans="1:19" ht="25.5" hidden="1" customHeight="1" collapsed="1">
      <c r="A53" s="57">
        <v>2</v>
      </c>
      <c r="B53" s="53">
        <v>2</v>
      </c>
      <c r="C53" s="54">
        <v>1</v>
      </c>
      <c r="D53" s="54">
        <v>1</v>
      </c>
      <c r="E53" s="54">
        <v>1</v>
      </c>
      <c r="F53" s="56">
        <v>14</v>
      </c>
      <c r="G53" s="79" t="s">
        <v>54</v>
      </c>
      <c r="H53" s="42">
        <v>24</v>
      </c>
      <c r="I53" s="60">
        <v>0</v>
      </c>
      <c r="J53" s="60">
        <v>0</v>
      </c>
      <c r="K53" s="60">
        <v>0</v>
      </c>
      <c r="L53" s="60">
        <v>0</v>
      </c>
      <c r="M53" s="1"/>
      <c r="N53" s="1"/>
      <c r="O53" s="1"/>
      <c r="P53" s="1"/>
      <c r="Q53" s="165"/>
      <c r="R53" s="165"/>
      <c r="S53" s="1"/>
    </row>
    <row r="54" spans="1:19" ht="27.75" hidden="1" customHeight="1" collapsed="1">
      <c r="A54" s="57">
        <v>2</v>
      </c>
      <c r="B54" s="53">
        <v>2</v>
      </c>
      <c r="C54" s="54">
        <v>1</v>
      </c>
      <c r="D54" s="54">
        <v>1</v>
      </c>
      <c r="E54" s="54">
        <v>1</v>
      </c>
      <c r="F54" s="56">
        <v>15</v>
      </c>
      <c r="G54" s="55" t="s">
        <v>55</v>
      </c>
      <c r="H54" s="42">
        <v>25</v>
      </c>
      <c r="I54" s="60">
        <v>0</v>
      </c>
      <c r="J54" s="59">
        <v>0</v>
      </c>
      <c r="K54" s="59">
        <v>0</v>
      </c>
      <c r="L54" s="59">
        <v>0</v>
      </c>
      <c r="M54" s="1"/>
      <c r="N54" s="1"/>
      <c r="O54" s="1"/>
      <c r="P54" s="1"/>
      <c r="Q54" s="165"/>
      <c r="R54" s="165"/>
      <c r="S54" s="1"/>
    </row>
    <row r="55" spans="1:19" ht="15.75" customHeight="1">
      <c r="A55" s="57">
        <v>2</v>
      </c>
      <c r="B55" s="53">
        <v>2</v>
      </c>
      <c r="C55" s="54">
        <v>1</v>
      </c>
      <c r="D55" s="54">
        <v>1</v>
      </c>
      <c r="E55" s="54">
        <v>1</v>
      </c>
      <c r="F55" s="56">
        <v>16</v>
      </c>
      <c r="G55" s="55" t="s">
        <v>56</v>
      </c>
      <c r="H55" s="42">
        <v>26</v>
      </c>
      <c r="I55" s="60">
        <v>400</v>
      </c>
      <c r="J55" s="59">
        <v>400</v>
      </c>
      <c r="K55" s="59">
        <v>400</v>
      </c>
      <c r="L55" s="59">
        <v>400</v>
      </c>
      <c r="M55" s="1"/>
      <c r="N55" s="1"/>
      <c r="O55" s="1"/>
      <c r="P55" s="1"/>
      <c r="Q55" s="165"/>
      <c r="R55" s="165"/>
      <c r="S55" s="1"/>
    </row>
    <row r="56" spans="1:19" ht="27.75" hidden="1" customHeight="1" collapsed="1">
      <c r="A56" s="57">
        <v>2</v>
      </c>
      <c r="B56" s="53">
        <v>2</v>
      </c>
      <c r="C56" s="54">
        <v>1</v>
      </c>
      <c r="D56" s="54">
        <v>1</v>
      </c>
      <c r="E56" s="54">
        <v>1</v>
      </c>
      <c r="F56" s="56">
        <v>17</v>
      </c>
      <c r="G56" s="55" t="s">
        <v>57</v>
      </c>
      <c r="H56" s="42">
        <v>27</v>
      </c>
      <c r="I56" s="60">
        <v>0</v>
      </c>
      <c r="J56" s="60">
        <v>0</v>
      </c>
      <c r="K56" s="60">
        <v>0</v>
      </c>
      <c r="L56" s="60">
        <v>0</v>
      </c>
      <c r="M56" s="1"/>
      <c r="N56" s="1"/>
      <c r="O56" s="1"/>
      <c r="P56" s="1"/>
      <c r="Q56" s="165"/>
      <c r="R56" s="165"/>
      <c r="S56" s="1"/>
    </row>
    <row r="57" spans="1:19" ht="14.25" hidden="1" customHeight="1" collapsed="1">
      <c r="A57" s="57">
        <v>2</v>
      </c>
      <c r="B57" s="53">
        <v>2</v>
      </c>
      <c r="C57" s="54">
        <v>1</v>
      </c>
      <c r="D57" s="54">
        <v>1</v>
      </c>
      <c r="E57" s="54">
        <v>1</v>
      </c>
      <c r="F57" s="56">
        <v>20</v>
      </c>
      <c r="G57" s="55" t="s">
        <v>58</v>
      </c>
      <c r="H57" s="42">
        <v>28</v>
      </c>
      <c r="I57" s="60">
        <v>0</v>
      </c>
      <c r="J57" s="59">
        <v>0</v>
      </c>
      <c r="K57" s="59">
        <v>0</v>
      </c>
      <c r="L57" s="59">
        <v>0</v>
      </c>
      <c r="M57" s="1"/>
      <c r="N57" s="1"/>
      <c r="O57" s="1"/>
      <c r="P57" s="1"/>
      <c r="Q57" s="165"/>
      <c r="R57" s="165"/>
      <c r="S57" s="1"/>
    </row>
    <row r="58" spans="1:19" ht="27.75" customHeight="1">
      <c r="A58" s="57">
        <v>2</v>
      </c>
      <c r="B58" s="53">
        <v>2</v>
      </c>
      <c r="C58" s="54">
        <v>1</v>
      </c>
      <c r="D58" s="54">
        <v>1</v>
      </c>
      <c r="E58" s="54">
        <v>1</v>
      </c>
      <c r="F58" s="56">
        <v>21</v>
      </c>
      <c r="G58" s="55" t="s">
        <v>59</v>
      </c>
      <c r="H58" s="42">
        <v>29</v>
      </c>
      <c r="I58" s="60">
        <v>400</v>
      </c>
      <c r="J58" s="59">
        <v>400</v>
      </c>
      <c r="K58" s="59">
        <v>400</v>
      </c>
      <c r="L58" s="59">
        <v>400</v>
      </c>
      <c r="M58" s="1"/>
      <c r="N58" s="1"/>
      <c r="O58" s="1"/>
      <c r="P58" s="1"/>
      <c r="Q58" s="165"/>
      <c r="R58" s="165"/>
      <c r="S58" s="1"/>
    </row>
    <row r="59" spans="1:19" ht="12" hidden="1" customHeight="1" collapsed="1">
      <c r="A59" s="57">
        <v>2</v>
      </c>
      <c r="B59" s="53">
        <v>2</v>
      </c>
      <c r="C59" s="54">
        <v>1</v>
      </c>
      <c r="D59" s="54">
        <v>1</v>
      </c>
      <c r="E59" s="54">
        <v>1</v>
      </c>
      <c r="F59" s="56">
        <v>22</v>
      </c>
      <c r="G59" s="55" t="s">
        <v>60</v>
      </c>
      <c r="H59" s="42">
        <v>30</v>
      </c>
      <c r="I59" s="60">
        <v>0</v>
      </c>
      <c r="J59" s="59">
        <v>0</v>
      </c>
      <c r="K59" s="59">
        <v>0</v>
      </c>
      <c r="L59" s="59">
        <v>0</v>
      </c>
      <c r="M59" s="1"/>
      <c r="N59" s="1"/>
      <c r="O59" s="1"/>
      <c r="P59" s="1"/>
      <c r="Q59" s="165"/>
      <c r="R59" s="165"/>
      <c r="S59" s="1"/>
    </row>
    <row r="60" spans="1:19" ht="15" customHeight="1">
      <c r="A60" s="57">
        <v>2</v>
      </c>
      <c r="B60" s="53">
        <v>2</v>
      </c>
      <c r="C60" s="54">
        <v>1</v>
      </c>
      <c r="D60" s="54">
        <v>1</v>
      </c>
      <c r="E60" s="54">
        <v>1</v>
      </c>
      <c r="F60" s="56">
        <v>30</v>
      </c>
      <c r="G60" s="55" t="s">
        <v>61</v>
      </c>
      <c r="H60" s="42">
        <v>31</v>
      </c>
      <c r="I60" s="60">
        <v>2010</v>
      </c>
      <c r="J60" s="59">
        <v>2010</v>
      </c>
      <c r="K60" s="59">
        <v>2010</v>
      </c>
      <c r="L60" s="59">
        <v>2010</v>
      </c>
      <c r="M60" s="1"/>
      <c r="N60" s="1"/>
      <c r="O60" s="1"/>
      <c r="P60" s="1"/>
      <c r="Q60" s="165"/>
      <c r="R60" s="165"/>
      <c r="S60" s="1"/>
    </row>
    <row r="61" spans="1:19" ht="14.25" hidden="1" customHeight="1" collapsed="1">
      <c r="A61" s="80">
        <v>2</v>
      </c>
      <c r="B61" s="81">
        <v>3</v>
      </c>
      <c r="C61" s="45"/>
      <c r="D61" s="46"/>
      <c r="E61" s="46"/>
      <c r="F61" s="49"/>
      <c r="G61" s="82" t="s">
        <v>62</v>
      </c>
      <c r="H61" s="42">
        <v>32</v>
      </c>
      <c r="I61" s="63">
        <f>I62</f>
        <v>0</v>
      </c>
      <c r="J61" s="63">
        <f>J62</f>
        <v>0</v>
      </c>
      <c r="K61" s="63">
        <f>K62</f>
        <v>0</v>
      </c>
      <c r="L61" s="63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7">
        <v>2</v>
      </c>
      <c r="B62" s="53">
        <v>3</v>
      </c>
      <c r="C62" s="54">
        <v>1</v>
      </c>
      <c r="D62" s="54"/>
      <c r="E62" s="54"/>
      <c r="F62" s="56"/>
      <c r="G62" s="55" t="s">
        <v>63</v>
      </c>
      <c r="H62" s="42">
        <v>33</v>
      </c>
      <c r="I62" s="43">
        <f>SUM(I63+I68+I73)</f>
        <v>0</v>
      </c>
      <c r="J62" s="83">
        <f>SUM(J63+J68+J73)</f>
        <v>0</v>
      </c>
      <c r="K62" s="44">
        <f>SUM(K63+K68+K73)</f>
        <v>0</v>
      </c>
      <c r="L62" s="43">
        <f>SUM(L63+L68+L73)</f>
        <v>0</v>
      </c>
      <c r="M62" s="1"/>
      <c r="N62" s="1"/>
      <c r="O62" s="1"/>
      <c r="P62" s="1"/>
      <c r="Q62" s="165"/>
      <c r="R62" s="1"/>
      <c r="S62" s="165"/>
    </row>
    <row r="63" spans="1:19" ht="15" hidden="1" customHeight="1" collapsed="1">
      <c r="A63" s="57">
        <v>2</v>
      </c>
      <c r="B63" s="53">
        <v>3</v>
      </c>
      <c r="C63" s="54">
        <v>1</v>
      </c>
      <c r="D63" s="54">
        <v>1</v>
      </c>
      <c r="E63" s="54"/>
      <c r="F63" s="56"/>
      <c r="G63" s="55" t="s">
        <v>64</v>
      </c>
      <c r="H63" s="42">
        <v>34</v>
      </c>
      <c r="I63" s="43">
        <f>I64</f>
        <v>0</v>
      </c>
      <c r="J63" s="83">
        <f>J64</f>
        <v>0</v>
      </c>
      <c r="K63" s="44">
        <f>K64</f>
        <v>0</v>
      </c>
      <c r="L63" s="43">
        <f>L64</f>
        <v>0</v>
      </c>
      <c r="M63" s="1"/>
      <c r="N63" s="1"/>
      <c r="O63" s="1"/>
      <c r="P63" s="1"/>
      <c r="Q63" s="165"/>
      <c r="R63" s="165"/>
      <c r="S63" s="1"/>
    </row>
    <row r="64" spans="1:19" ht="13.5" hidden="1" customHeight="1" collapsed="1">
      <c r="A64" s="57">
        <v>2</v>
      </c>
      <c r="B64" s="53">
        <v>3</v>
      </c>
      <c r="C64" s="54">
        <v>1</v>
      </c>
      <c r="D64" s="54">
        <v>1</v>
      </c>
      <c r="E64" s="54">
        <v>1</v>
      </c>
      <c r="F64" s="56"/>
      <c r="G64" s="55" t="s">
        <v>64</v>
      </c>
      <c r="H64" s="42">
        <v>35</v>
      </c>
      <c r="I64" s="43">
        <f>SUM(I65:I67)</f>
        <v>0</v>
      </c>
      <c r="J64" s="83">
        <f>SUM(J65:J67)</f>
        <v>0</v>
      </c>
      <c r="K64" s="44">
        <f>SUM(K65:K67)</f>
        <v>0</v>
      </c>
      <c r="L64" s="43">
        <f>SUM(L65:L67)</f>
        <v>0</v>
      </c>
      <c r="M64" s="1"/>
      <c r="N64" s="1"/>
      <c r="O64" s="1"/>
      <c r="P64" s="1"/>
      <c r="Q64" s="165"/>
      <c r="R64" s="165"/>
      <c r="S64" s="1"/>
    </row>
    <row r="65" spans="1:19" s="138" customFormat="1" ht="25.5" hidden="1" customHeight="1" collapsed="1">
      <c r="A65" s="57">
        <v>2</v>
      </c>
      <c r="B65" s="53">
        <v>3</v>
      </c>
      <c r="C65" s="54">
        <v>1</v>
      </c>
      <c r="D65" s="54">
        <v>1</v>
      </c>
      <c r="E65" s="54">
        <v>1</v>
      </c>
      <c r="F65" s="56">
        <v>1</v>
      </c>
      <c r="G65" s="55" t="s">
        <v>65</v>
      </c>
      <c r="H65" s="42">
        <v>36</v>
      </c>
      <c r="I65" s="60">
        <v>0</v>
      </c>
      <c r="J65" s="60">
        <v>0</v>
      </c>
      <c r="K65" s="60">
        <v>0</v>
      </c>
      <c r="L65" s="60">
        <v>0</v>
      </c>
      <c r="Q65" s="165"/>
      <c r="R65" s="165"/>
    </row>
    <row r="66" spans="1:19" ht="19.5" hidden="1" customHeight="1" collapsed="1">
      <c r="A66" s="57">
        <v>2</v>
      </c>
      <c r="B66" s="48">
        <v>3</v>
      </c>
      <c r="C66" s="46">
        <v>1</v>
      </c>
      <c r="D66" s="46">
        <v>1</v>
      </c>
      <c r="E66" s="46">
        <v>1</v>
      </c>
      <c r="F66" s="49">
        <v>2</v>
      </c>
      <c r="G66" s="47" t="s">
        <v>66</v>
      </c>
      <c r="H66" s="42">
        <v>37</v>
      </c>
      <c r="I66" s="58">
        <v>0</v>
      </c>
      <c r="J66" s="58">
        <v>0</v>
      </c>
      <c r="K66" s="58">
        <v>0</v>
      </c>
      <c r="L66" s="58">
        <v>0</v>
      </c>
      <c r="M66" s="1"/>
      <c r="N66" s="1"/>
      <c r="O66" s="1"/>
      <c r="P66" s="1"/>
      <c r="Q66" s="165"/>
      <c r="R66" s="165"/>
      <c r="S66" s="1"/>
    </row>
    <row r="67" spans="1:19" ht="16.5" hidden="1" customHeight="1" collapsed="1">
      <c r="A67" s="53">
        <v>2</v>
      </c>
      <c r="B67" s="54">
        <v>3</v>
      </c>
      <c r="C67" s="54">
        <v>1</v>
      </c>
      <c r="D67" s="54">
        <v>1</v>
      </c>
      <c r="E67" s="54">
        <v>1</v>
      </c>
      <c r="F67" s="56">
        <v>3</v>
      </c>
      <c r="G67" s="55" t="s">
        <v>67</v>
      </c>
      <c r="H67" s="42">
        <v>38</v>
      </c>
      <c r="I67" s="60">
        <v>0</v>
      </c>
      <c r="J67" s="60">
        <v>0</v>
      </c>
      <c r="K67" s="60">
        <v>0</v>
      </c>
      <c r="L67" s="60">
        <v>0</v>
      </c>
      <c r="M67" s="1"/>
      <c r="N67" s="1"/>
      <c r="O67" s="1"/>
      <c r="P67" s="1"/>
      <c r="Q67" s="165"/>
      <c r="R67" s="165"/>
      <c r="S67" s="1"/>
    </row>
    <row r="68" spans="1:19" ht="29.25" hidden="1" customHeight="1" collapsed="1">
      <c r="A68" s="48">
        <v>2</v>
      </c>
      <c r="B68" s="46">
        <v>3</v>
      </c>
      <c r="C68" s="46">
        <v>1</v>
      </c>
      <c r="D68" s="46">
        <v>2</v>
      </c>
      <c r="E68" s="46"/>
      <c r="F68" s="49"/>
      <c r="G68" s="47" t="s">
        <v>68</v>
      </c>
      <c r="H68" s="42">
        <v>39</v>
      </c>
      <c r="I68" s="63">
        <f>I69</f>
        <v>0</v>
      </c>
      <c r="J68" s="84">
        <f>J69</f>
        <v>0</v>
      </c>
      <c r="K68" s="64">
        <f>K69</f>
        <v>0</v>
      </c>
      <c r="L68" s="64">
        <f>L69</f>
        <v>0</v>
      </c>
      <c r="M68" s="1"/>
      <c r="N68" s="1"/>
      <c r="O68" s="1"/>
      <c r="P68" s="1"/>
      <c r="Q68" s="165"/>
      <c r="R68" s="165"/>
      <c r="S68" s="1"/>
    </row>
    <row r="69" spans="1:19" ht="27" hidden="1" customHeight="1" collapsed="1">
      <c r="A69" s="66">
        <v>2</v>
      </c>
      <c r="B69" s="67">
        <v>3</v>
      </c>
      <c r="C69" s="67">
        <v>1</v>
      </c>
      <c r="D69" s="67">
        <v>2</v>
      </c>
      <c r="E69" s="67">
        <v>1</v>
      </c>
      <c r="F69" s="69"/>
      <c r="G69" s="47" t="s">
        <v>68</v>
      </c>
      <c r="H69" s="42">
        <v>40</v>
      </c>
      <c r="I69" s="52">
        <f>SUM(I70:I72)</f>
        <v>0</v>
      </c>
      <c r="J69" s="85">
        <f>SUM(J70:J72)</f>
        <v>0</v>
      </c>
      <c r="K69" s="51">
        <f>SUM(K70:K72)</f>
        <v>0</v>
      </c>
      <c r="L69" s="44">
        <f>SUM(L70:L72)</f>
        <v>0</v>
      </c>
      <c r="M69" s="1"/>
      <c r="N69" s="1"/>
      <c r="O69" s="1"/>
      <c r="P69" s="1"/>
      <c r="Q69" s="165"/>
      <c r="R69" s="165"/>
      <c r="S69" s="1"/>
    </row>
    <row r="70" spans="1:19" s="138" customFormat="1" ht="27" hidden="1" customHeight="1" collapsed="1">
      <c r="A70" s="53">
        <v>2</v>
      </c>
      <c r="B70" s="54">
        <v>3</v>
      </c>
      <c r="C70" s="54">
        <v>1</v>
      </c>
      <c r="D70" s="54">
        <v>2</v>
      </c>
      <c r="E70" s="54">
        <v>1</v>
      </c>
      <c r="F70" s="56">
        <v>1</v>
      </c>
      <c r="G70" s="57" t="s">
        <v>65</v>
      </c>
      <c r="H70" s="42">
        <v>41</v>
      </c>
      <c r="I70" s="60">
        <v>0</v>
      </c>
      <c r="J70" s="60">
        <v>0</v>
      </c>
      <c r="K70" s="60">
        <v>0</v>
      </c>
      <c r="L70" s="60">
        <v>0</v>
      </c>
      <c r="Q70" s="165"/>
      <c r="R70" s="165"/>
    </row>
    <row r="71" spans="1:19" ht="16.5" hidden="1" customHeight="1" collapsed="1">
      <c r="A71" s="53">
        <v>2</v>
      </c>
      <c r="B71" s="54">
        <v>3</v>
      </c>
      <c r="C71" s="54">
        <v>1</v>
      </c>
      <c r="D71" s="54">
        <v>2</v>
      </c>
      <c r="E71" s="54">
        <v>1</v>
      </c>
      <c r="F71" s="56">
        <v>2</v>
      </c>
      <c r="G71" s="57" t="s">
        <v>66</v>
      </c>
      <c r="H71" s="42">
        <v>42</v>
      </c>
      <c r="I71" s="60">
        <v>0</v>
      </c>
      <c r="J71" s="60">
        <v>0</v>
      </c>
      <c r="K71" s="60">
        <v>0</v>
      </c>
      <c r="L71" s="60">
        <v>0</v>
      </c>
      <c r="M71" s="1"/>
      <c r="N71" s="1"/>
      <c r="O71" s="1"/>
      <c r="P71" s="1"/>
      <c r="Q71" s="165"/>
      <c r="R71" s="165"/>
      <c r="S71" s="1"/>
    </row>
    <row r="72" spans="1:19" ht="15" hidden="1" customHeight="1" collapsed="1">
      <c r="A72" s="53">
        <v>2</v>
      </c>
      <c r="B72" s="54">
        <v>3</v>
      </c>
      <c r="C72" s="54">
        <v>1</v>
      </c>
      <c r="D72" s="54">
        <v>2</v>
      </c>
      <c r="E72" s="54">
        <v>1</v>
      </c>
      <c r="F72" s="56">
        <v>3</v>
      </c>
      <c r="G72" s="57" t="s">
        <v>67</v>
      </c>
      <c r="H72" s="42">
        <v>43</v>
      </c>
      <c r="I72" s="60">
        <v>0</v>
      </c>
      <c r="J72" s="60">
        <v>0</v>
      </c>
      <c r="K72" s="60">
        <v>0</v>
      </c>
      <c r="L72" s="60">
        <v>0</v>
      </c>
      <c r="M72" s="1"/>
      <c r="N72" s="1"/>
      <c r="O72" s="1"/>
      <c r="P72" s="1"/>
      <c r="Q72" s="165"/>
      <c r="R72" s="165"/>
      <c r="S72" s="1"/>
    </row>
    <row r="73" spans="1:19" ht="27.75" hidden="1" customHeight="1" collapsed="1">
      <c r="A73" s="53">
        <v>2</v>
      </c>
      <c r="B73" s="54">
        <v>3</v>
      </c>
      <c r="C73" s="54">
        <v>1</v>
      </c>
      <c r="D73" s="54">
        <v>3</v>
      </c>
      <c r="E73" s="54"/>
      <c r="F73" s="56"/>
      <c r="G73" s="57" t="s">
        <v>69</v>
      </c>
      <c r="H73" s="42">
        <v>44</v>
      </c>
      <c r="I73" s="43">
        <f>I74</f>
        <v>0</v>
      </c>
      <c r="J73" s="83">
        <f>J74</f>
        <v>0</v>
      </c>
      <c r="K73" s="44">
        <f>K74</f>
        <v>0</v>
      </c>
      <c r="L73" s="44">
        <f>L74</f>
        <v>0</v>
      </c>
      <c r="M73" s="1"/>
      <c r="N73" s="1"/>
      <c r="O73" s="1"/>
      <c r="P73" s="1"/>
      <c r="Q73" s="165"/>
      <c r="R73" s="165"/>
      <c r="S73" s="1"/>
    </row>
    <row r="74" spans="1:19" ht="26.25" hidden="1" customHeight="1" collapsed="1">
      <c r="A74" s="53">
        <v>2</v>
      </c>
      <c r="B74" s="54">
        <v>3</v>
      </c>
      <c r="C74" s="54">
        <v>1</v>
      </c>
      <c r="D74" s="54">
        <v>3</v>
      </c>
      <c r="E74" s="54">
        <v>1</v>
      </c>
      <c r="F74" s="56"/>
      <c r="G74" s="57" t="s">
        <v>70</v>
      </c>
      <c r="H74" s="42">
        <v>45</v>
      </c>
      <c r="I74" s="43">
        <f>SUM(I75:I77)</f>
        <v>0</v>
      </c>
      <c r="J74" s="83">
        <f>SUM(J75:J77)</f>
        <v>0</v>
      </c>
      <c r="K74" s="44">
        <f>SUM(K75:K77)</f>
        <v>0</v>
      </c>
      <c r="L74" s="44">
        <f>SUM(L75:L77)</f>
        <v>0</v>
      </c>
      <c r="M74" s="1"/>
      <c r="N74" s="1"/>
      <c r="O74" s="1"/>
      <c r="P74" s="1"/>
      <c r="Q74" s="165"/>
      <c r="R74" s="165"/>
      <c r="S74" s="1"/>
    </row>
    <row r="75" spans="1:19" ht="15" hidden="1" customHeight="1" collapsed="1">
      <c r="A75" s="48">
        <v>2</v>
      </c>
      <c r="B75" s="46">
        <v>3</v>
      </c>
      <c r="C75" s="46">
        <v>1</v>
      </c>
      <c r="D75" s="46">
        <v>3</v>
      </c>
      <c r="E75" s="46">
        <v>1</v>
      </c>
      <c r="F75" s="49">
        <v>1</v>
      </c>
      <c r="G75" s="73" t="s">
        <v>71</v>
      </c>
      <c r="H75" s="42">
        <v>46</v>
      </c>
      <c r="I75" s="58">
        <v>0</v>
      </c>
      <c r="J75" s="58">
        <v>0</v>
      </c>
      <c r="K75" s="58">
        <v>0</v>
      </c>
      <c r="L75" s="58">
        <v>0</v>
      </c>
      <c r="M75" s="1"/>
      <c r="N75" s="1"/>
      <c r="O75" s="1"/>
      <c r="P75" s="1"/>
      <c r="Q75" s="165"/>
      <c r="R75" s="165"/>
      <c r="S75" s="1"/>
    </row>
    <row r="76" spans="1:19" ht="16.5" hidden="1" customHeight="1" collapsed="1">
      <c r="A76" s="53">
        <v>2</v>
      </c>
      <c r="B76" s="54">
        <v>3</v>
      </c>
      <c r="C76" s="54">
        <v>1</v>
      </c>
      <c r="D76" s="54">
        <v>3</v>
      </c>
      <c r="E76" s="54">
        <v>1</v>
      </c>
      <c r="F76" s="56">
        <v>2</v>
      </c>
      <c r="G76" s="57" t="s">
        <v>72</v>
      </c>
      <c r="H76" s="42">
        <v>47</v>
      </c>
      <c r="I76" s="60">
        <v>0</v>
      </c>
      <c r="J76" s="60">
        <v>0</v>
      </c>
      <c r="K76" s="60">
        <v>0</v>
      </c>
      <c r="L76" s="60">
        <v>0</v>
      </c>
      <c r="M76" s="1"/>
      <c r="N76" s="1"/>
      <c r="O76" s="1"/>
      <c r="P76" s="1"/>
      <c r="Q76" s="165"/>
      <c r="R76" s="165"/>
      <c r="S76" s="1"/>
    </row>
    <row r="77" spans="1:19" ht="17.25" hidden="1" customHeight="1" collapsed="1">
      <c r="A77" s="48">
        <v>2</v>
      </c>
      <c r="B77" s="46">
        <v>3</v>
      </c>
      <c r="C77" s="46">
        <v>1</v>
      </c>
      <c r="D77" s="46">
        <v>3</v>
      </c>
      <c r="E77" s="46">
        <v>1</v>
      </c>
      <c r="F77" s="49">
        <v>3</v>
      </c>
      <c r="G77" s="73" t="s">
        <v>73</v>
      </c>
      <c r="H77" s="42">
        <v>48</v>
      </c>
      <c r="I77" s="58">
        <v>0</v>
      </c>
      <c r="J77" s="58">
        <v>0</v>
      </c>
      <c r="K77" s="58">
        <v>0</v>
      </c>
      <c r="L77" s="58">
        <v>0</v>
      </c>
      <c r="M77" s="1"/>
      <c r="N77" s="1"/>
      <c r="O77" s="1"/>
      <c r="P77" s="1"/>
      <c r="Q77" s="165"/>
      <c r="R77" s="165"/>
      <c r="S77" s="1"/>
    </row>
    <row r="78" spans="1:19" ht="12.75" hidden="1" customHeight="1" collapsed="1">
      <c r="A78" s="48">
        <v>2</v>
      </c>
      <c r="B78" s="46">
        <v>3</v>
      </c>
      <c r="C78" s="46">
        <v>2</v>
      </c>
      <c r="D78" s="46"/>
      <c r="E78" s="46"/>
      <c r="F78" s="49"/>
      <c r="G78" s="73" t="s">
        <v>74</v>
      </c>
      <c r="H78" s="42">
        <v>49</v>
      </c>
      <c r="I78" s="43">
        <f t="shared" ref="I78:L79" si="3">I79</f>
        <v>0</v>
      </c>
      <c r="J78" s="43">
        <f t="shared" si="3"/>
        <v>0</v>
      </c>
      <c r="K78" s="43">
        <f t="shared" si="3"/>
        <v>0</v>
      </c>
      <c r="L78" s="43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8">
        <v>2</v>
      </c>
      <c r="B79" s="46">
        <v>3</v>
      </c>
      <c r="C79" s="46">
        <v>2</v>
      </c>
      <c r="D79" s="46">
        <v>1</v>
      </c>
      <c r="E79" s="46"/>
      <c r="F79" s="49"/>
      <c r="G79" s="73" t="s">
        <v>74</v>
      </c>
      <c r="H79" s="42">
        <v>50</v>
      </c>
      <c r="I79" s="43">
        <f t="shared" si="3"/>
        <v>0</v>
      </c>
      <c r="J79" s="43">
        <f t="shared" si="3"/>
        <v>0</v>
      </c>
      <c r="K79" s="43">
        <f t="shared" si="3"/>
        <v>0</v>
      </c>
      <c r="L79" s="43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8">
        <v>2</v>
      </c>
      <c r="B80" s="46">
        <v>3</v>
      </c>
      <c r="C80" s="46">
        <v>2</v>
      </c>
      <c r="D80" s="46">
        <v>1</v>
      </c>
      <c r="E80" s="46">
        <v>1</v>
      </c>
      <c r="F80" s="49"/>
      <c r="G80" s="73" t="s">
        <v>74</v>
      </c>
      <c r="H80" s="42">
        <v>51</v>
      </c>
      <c r="I80" s="43">
        <f>SUM(I81)</f>
        <v>0</v>
      </c>
      <c r="J80" s="43">
        <f>SUM(J81)</f>
        <v>0</v>
      </c>
      <c r="K80" s="43">
        <f>SUM(K81)</f>
        <v>0</v>
      </c>
      <c r="L80" s="43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8">
        <v>2</v>
      </c>
      <c r="B81" s="46">
        <v>3</v>
      </c>
      <c r="C81" s="46">
        <v>2</v>
      </c>
      <c r="D81" s="46">
        <v>1</v>
      </c>
      <c r="E81" s="46">
        <v>1</v>
      </c>
      <c r="F81" s="49">
        <v>1</v>
      </c>
      <c r="G81" s="73" t="s">
        <v>74</v>
      </c>
      <c r="H81" s="42">
        <v>52</v>
      </c>
      <c r="I81" s="60">
        <v>0</v>
      </c>
      <c r="J81" s="60">
        <v>0</v>
      </c>
      <c r="K81" s="60">
        <v>0</v>
      </c>
      <c r="L81" s="60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8">
        <v>2</v>
      </c>
      <c r="B82" s="39">
        <v>4</v>
      </c>
      <c r="C82" s="39"/>
      <c r="D82" s="39"/>
      <c r="E82" s="39"/>
      <c r="F82" s="41"/>
      <c r="G82" s="86" t="s">
        <v>75</v>
      </c>
      <c r="H82" s="42">
        <v>53</v>
      </c>
      <c r="I82" s="43">
        <f t="shared" ref="I82:L84" si="4">I83</f>
        <v>0</v>
      </c>
      <c r="J82" s="83">
        <f t="shared" si="4"/>
        <v>0</v>
      </c>
      <c r="K82" s="44">
        <f t="shared" si="4"/>
        <v>0</v>
      </c>
      <c r="L82" s="44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3">
        <v>2</v>
      </c>
      <c r="B83" s="54">
        <v>4</v>
      </c>
      <c r="C83" s="54">
        <v>1</v>
      </c>
      <c r="D83" s="54"/>
      <c r="E83" s="54"/>
      <c r="F83" s="56"/>
      <c r="G83" s="57" t="s">
        <v>76</v>
      </c>
      <c r="H83" s="42">
        <v>54</v>
      </c>
      <c r="I83" s="43">
        <f t="shared" si="4"/>
        <v>0</v>
      </c>
      <c r="J83" s="83">
        <f t="shared" si="4"/>
        <v>0</v>
      </c>
      <c r="K83" s="44">
        <f t="shared" si="4"/>
        <v>0</v>
      </c>
      <c r="L83" s="44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3">
        <v>2</v>
      </c>
      <c r="B84" s="54">
        <v>4</v>
      </c>
      <c r="C84" s="54">
        <v>1</v>
      </c>
      <c r="D84" s="54">
        <v>1</v>
      </c>
      <c r="E84" s="54"/>
      <c r="F84" s="56"/>
      <c r="G84" s="57" t="s">
        <v>76</v>
      </c>
      <c r="H84" s="42">
        <v>55</v>
      </c>
      <c r="I84" s="43">
        <f t="shared" si="4"/>
        <v>0</v>
      </c>
      <c r="J84" s="83">
        <f t="shared" si="4"/>
        <v>0</v>
      </c>
      <c r="K84" s="44">
        <f t="shared" si="4"/>
        <v>0</v>
      </c>
      <c r="L84" s="44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3">
        <v>2</v>
      </c>
      <c r="B85" s="54">
        <v>4</v>
      </c>
      <c r="C85" s="54">
        <v>1</v>
      </c>
      <c r="D85" s="54">
        <v>1</v>
      </c>
      <c r="E85" s="54">
        <v>1</v>
      </c>
      <c r="F85" s="56"/>
      <c r="G85" s="57" t="s">
        <v>76</v>
      </c>
      <c r="H85" s="42">
        <v>56</v>
      </c>
      <c r="I85" s="43">
        <f>SUM(I86:I88)</f>
        <v>0</v>
      </c>
      <c r="J85" s="83">
        <f>SUM(J86:J88)</f>
        <v>0</v>
      </c>
      <c r="K85" s="44">
        <f>SUM(K86:K88)</f>
        <v>0</v>
      </c>
      <c r="L85" s="44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3">
        <v>2</v>
      </c>
      <c r="B86" s="54">
        <v>4</v>
      </c>
      <c r="C86" s="54">
        <v>1</v>
      </c>
      <c r="D86" s="54">
        <v>1</v>
      </c>
      <c r="E86" s="54">
        <v>1</v>
      </c>
      <c r="F86" s="56">
        <v>1</v>
      </c>
      <c r="G86" s="57" t="s">
        <v>77</v>
      </c>
      <c r="H86" s="42">
        <v>57</v>
      </c>
      <c r="I86" s="60">
        <v>0</v>
      </c>
      <c r="J86" s="60">
        <v>0</v>
      </c>
      <c r="K86" s="60">
        <v>0</v>
      </c>
      <c r="L86" s="60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3">
        <v>2</v>
      </c>
      <c r="B87" s="53">
        <v>4</v>
      </c>
      <c r="C87" s="53">
        <v>1</v>
      </c>
      <c r="D87" s="54">
        <v>1</v>
      </c>
      <c r="E87" s="54">
        <v>1</v>
      </c>
      <c r="F87" s="87">
        <v>2</v>
      </c>
      <c r="G87" s="55" t="s">
        <v>78</v>
      </c>
      <c r="H87" s="42">
        <v>58</v>
      </c>
      <c r="I87" s="60">
        <v>0</v>
      </c>
      <c r="J87" s="60">
        <v>0</v>
      </c>
      <c r="K87" s="60">
        <v>0</v>
      </c>
      <c r="L87" s="60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3">
        <v>2</v>
      </c>
      <c r="B88" s="54">
        <v>4</v>
      </c>
      <c r="C88" s="53">
        <v>1</v>
      </c>
      <c r="D88" s="54">
        <v>1</v>
      </c>
      <c r="E88" s="54">
        <v>1</v>
      </c>
      <c r="F88" s="87">
        <v>3</v>
      </c>
      <c r="G88" s="55" t="s">
        <v>79</v>
      </c>
      <c r="H88" s="42">
        <v>59</v>
      </c>
      <c r="I88" s="60">
        <v>0</v>
      </c>
      <c r="J88" s="60">
        <v>0</v>
      </c>
      <c r="K88" s="60">
        <v>0</v>
      </c>
      <c r="L88" s="60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8">
        <v>2</v>
      </c>
      <c r="B89" s="39">
        <v>5</v>
      </c>
      <c r="C89" s="38"/>
      <c r="D89" s="39"/>
      <c r="E89" s="39"/>
      <c r="F89" s="88"/>
      <c r="G89" s="40" t="s">
        <v>80</v>
      </c>
      <c r="H89" s="42">
        <v>60</v>
      </c>
      <c r="I89" s="43">
        <f>SUM(I90+I95+I100)</f>
        <v>0</v>
      </c>
      <c r="J89" s="83">
        <f>SUM(J90+J95+J100)</f>
        <v>0</v>
      </c>
      <c r="K89" s="44">
        <f>SUM(K90+K95+K100)</f>
        <v>0</v>
      </c>
      <c r="L89" s="44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8">
        <v>2</v>
      </c>
      <c r="B90" s="46">
        <v>5</v>
      </c>
      <c r="C90" s="48">
        <v>1</v>
      </c>
      <c r="D90" s="46"/>
      <c r="E90" s="46"/>
      <c r="F90" s="89"/>
      <c r="G90" s="47" t="s">
        <v>81</v>
      </c>
      <c r="H90" s="42">
        <v>61</v>
      </c>
      <c r="I90" s="63">
        <f t="shared" ref="I90:L91" si="5">I91</f>
        <v>0</v>
      </c>
      <c r="J90" s="84">
        <f t="shared" si="5"/>
        <v>0</v>
      </c>
      <c r="K90" s="64">
        <f t="shared" si="5"/>
        <v>0</v>
      </c>
      <c r="L90" s="64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3">
        <v>2</v>
      </c>
      <c r="B91" s="54">
        <v>5</v>
      </c>
      <c r="C91" s="53">
        <v>1</v>
      </c>
      <c r="D91" s="54">
        <v>1</v>
      </c>
      <c r="E91" s="54"/>
      <c r="F91" s="87"/>
      <c r="G91" s="55" t="s">
        <v>81</v>
      </c>
      <c r="H91" s="42">
        <v>62</v>
      </c>
      <c r="I91" s="43">
        <f t="shared" si="5"/>
        <v>0</v>
      </c>
      <c r="J91" s="83">
        <f t="shared" si="5"/>
        <v>0</v>
      </c>
      <c r="K91" s="44">
        <f t="shared" si="5"/>
        <v>0</v>
      </c>
      <c r="L91" s="44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3">
        <v>2</v>
      </c>
      <c r="B92" s="54">
        <v>5</v>
      </c>
      <c r="C92" s="53">
        <v>1</v>
      </c>
      <c r="D92" s="54">
        <v>1</v>
      </c>
      <c r="E92" s="54">
        <v>1</v>
      </c>
      <c r="F92" s="87"/>
      <c r="G92" s="55" t="s">
        <v>81</v>
      </c>
      <c r="H92" s="42">
        <v>63</v>
      </c>
      <c r="I92" s="43">
        <f>SUM(I93:I94)</f>
        <v>0</v>
      </c>
      <c r="J92" s="83">
        <f>SUM(J93:J94)</f>
        <v>0</v>
      </c>
      <c r="K92" s="44">
        <f>SUM(K93:K94)</f>
        <v>0</v>
      </c>
      <c r="L92" s="44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3">
        <v>2</v>
      </c>
      <c r="B93" s="54">
        <v>5</v>
      </c>
      <c r="C93" s="53">
        <v>1</v>
      </c>
      <c r="D93" s="54">
        <v>1</v>
      </c>
      <c r="E93" s="54">
        <v>1</v>
      </c>
      <c r="F93" s="87">
        <v>1</v>
      </c>
      <c r="G93" s="55" t="s">
        <v>82</v>
      </c>
      <c r="H93" s="42">
        <v>64</v>
      </c>
      <c r="I93" s="60">
        <v>0</v>
      </c>
      <c r="J93" s="60">
        <v>0</v>
      </c>
      <c r="K93" s="60">
        <v>0</v>
      </c>
      <c r="L93" s="60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3">
        <v>2</v>
      </c>
      <c r="B94" s="54">
        <v>5</v>
      </c>
      <c r="C94" s="53">
        <v>1</v>
      </c>
      <c r="D94" s="54">
        <v>1</v>
      </c>
      <c r="E94" s="54">
        <v>1</v>
      </c>
      <c r="F94" s="87">
        <v>2</v>
      </c>
      <c r="G94" s="55" t="s">
        <v>83</v>
      </c>
      <c r="H94" s="42">
        <v>65</v>
      </c>
      <c r="I94" s="60">
        <v>0</v>
      </c>
      <c r="J94" s="60">
        <v>0</v>
      </c>
      <c r="K94" s="60">
        <v>0</v>
      </c>
      <c r="L94" s="60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3">
        <v>2</v>
      </c>
      <c r="B95" s="54">
        <v>5</v>
      </c>
      <c r="C95" s="53">
        <v>2</v>
      </c>
      <c r="D95" s="54"/>
      <c r="E95" s="54"/>
      <c r="F95" s="87"/>
      <c r="G95" s="55" t="s">
        <v>84</v>
      </c>
      <c r="H95" s="42">
        <v>66</v>
      </c>
      <c r="I95" s="43">
        <f t="shared" ref="I95:L96" si="6">I96</f>
        <v>0</v>
      </c>
      <c r="J95" s="83">
        <f t="shared" si="6"/>
        <v>0</v>
      </c>
      <c r="K95" s="44">
        <f t="shared" si="6"/>
        <v>0</v>
      </c>
      <c r="L95" s="43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7">
        <v>2</v>
      </c>
      <c r="B96" s="53">
        <v>5</v>
      </c>
      <c r="C96" s="54">
        <v>2</v>
      </c>
      <c r="D96" s="55">
        <v>1</v>
      </c>
      <c r="E96" s="53"/>
      <c r="F96" s="87"/>
      <c r="G96" s="55" t="s">
        <v>84</v>
      </c>
      <c r="H96" s="42">
        <v>67</v>
      </c>
      <c r="I96" s="43">
        <f t="shared" si="6"/>
        <v>0</v>
      </c>
      <c r="J96" s="83">
        <f t="shared" si="6"/>
        <v>0</v>
      </c>
      <c r="K96" s="44">
        <f t="shared" si="6"/>
        <v>0</v>
      </c>
      <c r="L96" s="43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7">
        <v>2</v>
      </c>
      <c r="B97" s="53">
        <v>5</v>
      </c>
      <c r="C97" s="54">
        <v>2</v>
      </c>
      <c r="D97" s="55">
        <v>1</v>
      </c>
      <c r="E97" s="53">
        <v>1</v>
      </c>
      <c r="F97" s="87"/>
      <c r="G97" s="55" t="s">
        <v>84</v>
      </c>
      <c r="H97" s="42">
        <v>68</v>
      </c>
      <c r="I97" s="43">
        <f>SUM(I98:I99)</f>
        <v>0</v>
      </c>
      <c r="J97" s="83">
        <f>SUM(J98:J99)</f>
        <v>0</v>
      </c>
      <c r="K97" s="44">
        <f>SUM(K98:K99)</f>
        <v>0</v>
      </c>
      <c r="L97" s="43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7">
        <v>2</v>
      </c>
      <c r="B98" s="53">
        <v>5</v>
      </c>
      <c r="C98" s="54">
        <v>2</v>
      </c>
      <c r="D98" s="55">
        <v>1</v>
      </c>
      <c r="E98" s="53">
        <v>1</v>
      </c>
      <c r="F98" s="87">
        <v>1</v>
      </c>
      <c r="G98" s="55" t="s">
        <v>85</v>
      </c>
      <c r="H98" s="42">
        <v>69</v>
      </c>
      <c r="I98" s="60">
        <v>0</v>
      </c>
      <c r="J98" s="60">
        <v>0</v>
      </c>
      <c r="K98" s="60">
        <v>0</v>
      </c>
      <c r="L98" s="60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7">
        <v>2</v>
      </c>
      <c r="B99" s="53">
        <v>5</v>
      </c>
      <c r="C99" s="54">
        <v>2</v>
      </c>
      <c r="D99" s="55">
        <v>1</v>
      </c>
      <c r="E99" s="53">
        <v>1</v>
      </c>
      <c r="F99" s="87">
        <v>2</v>
      </c>
      <c r="G99" s="55" t="s">
        <v>86</v>
      </c>
      <c r="H99" s="42">
        <v>70</v>
      </c>
      <c r="I99" s="60">
        <v>0</v>
      </c>
      <c r="J99" s="60">
        <v>0</v>
      </c>
      <c r="K99" s="60">
        <v>0</v>
      </c>
      <c r="L99" s="60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7">
        <v>2</v>
      </c>
      <c r="B100" s="53">
        <v>5</v>
      </c>
      <c r="C100" s="54">
        <v>3</v>
      </c>
      <c r="D100" s="55"/>
      <c r="E100" s="53"/>
      <c r="F100" s="87"/>
      <c r="G100" s="55" t="s">
        <v>87</v>
      </c>
      <c r="H100" s="42">
        <v>71</v>
      </c>
      <c r="I100" s="43">
        <f t="shared" ref="I100:L101" si="7">I101</f>
        <v>0</v>
      </c>
      <c r="J100" s="83">
        <f t="shared" si="7"/>
        <v>0</v>
      </c>
      <c r="K100" s="44">
        <f t="shared" si="7"/>
        <v>0</v>
      </c>
      <c r="L100" s="43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7">
        <v>2</v>
      </c>
      <c r="B101" s="53">
        <v>5</v>
      </c>
      <c r="C101" s="54">
        <v>3</v>
      </c>
      <c r="D101" s="55">
        <v>1</v>
      </c>
      <c r="E101" s="53"/>
      <c r="F101" s="87"/>
      <c r="G101" s="55" t="s">
        <v>88</v>
      </c>
      <c r="H101" s="42">
        <v>72</v>
      </c>
      <c r="I101" s="43">
        <f t="shared" si="7"/>
        <v>0</v>
      </c>
      <c r="J101" s="83">
        <f t="shared" si="7"/>
        <v>0</v>
      </c>
      <c r="K101" s="44">
        <f t="shared" si="7"/>
        <v>0</v>
      </c>
      <c r="L101" s="43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5">
        <v>2</v>
      </c>
      <c r="B102" s="66">
        <v>5</v>
      </c>
      <c r="C102" s="67">
        <v>3</v>
      </c>
      <c r="D102" s="68">
        <v>1</v>
      </c>
      <c r="E102" s="66">
        <v>1</v>
      </c>
      <c r="F102" s="90"/>
      <c r="G102" s="68" t="s">
        <v>88</v>
      </c>
      <c r="H102" s="42">
        <v>73</v>
      </c>
      <c r="I102" s="52">
        <f>SUM(I103:I104)</f>
        <v>0</v>
      </c>
      <c r="J102" s="85">
        <f>SUM(J103:J104)</f>
        <v>0</v>
      </c>
      <c r="K102" s="51">
        <f>SUM(K103:K104)</f>
        <v>0</v>
      </c>
      <c r="L102" s="52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7">
        <v>2</v>
      </c>
      <c r="B103" s="53">
        <v>5</v>
      </c>
      <c r="C103" s="54">
        <v>3</v>
      </c>
      <c r="D103" s="55">
        <v>1</v>
      </c>
      <c r="E103" s="53">
        <v>1</v>
      </c>
      <c r="F103" s="87">
        <v>1</v>
      </c>
      <c r="G103" s="55" t="s">
        <v>88</v>
      </c>
      <c r="H103" s="42">
        <v>74</v>
      </c>
      <c r="I103" s="60">
        <v>0</v>
      </c>
      <c r="J103" s="60">
        <v>0</v>
      </c>
      <c r="K103" s="60">
        <v>0</v>
      </c>
      <c r="L103" s="60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5">
        <v>2</v>
      </c>
      <c r="B104" s="66">
        <v>5</v>
      </c>
      <c r="C104" s="67">
        <v>3</v>
      </c>
      <c r="D104" s="68">
        <v>1</v>
      </c>
      <c r="E104" s="66">
        <v>1</v>
      </c>
      <c r="F104" s="90">
        <v>2</v>
      </c>
      <c r="G104" s="68" t="s">
        <v>89</v>
      </c>
      <c r="H104" s="42">
        <v>75</v>
      </c>
      <c r="I104" s="60">
        <v>0</v>
      </c>
      <c r="J104" s="60">
        <v>0</v>
      </c>
      <c r="K104" s="60">
        <v>0</v>
      </c>
      <c r="L104" s="60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5">
        <v>2</v>
      </c>
      <c r="B105" s="66">
        <v>5</v>
      </c>
      <c r="C105" s="67">
        <v>3</v>
      </c>
      <c r="D105" s="68">
        <v>2</v>
      </c>
      <c r="E105" s="66"/>
      <c r="F105" s="90"/>
      <c r="G105" s="68" t="s">
        <v>90</v>
      </c>
      <c r="H105" s="42">
        <v>76</v>
      </c>
      <c r="I105" s="52">
        <f>I106</f>
        <v>0</v>
      </c>
      <c r="J105" s="52">
        <f>J106</f>
        <v>0</v>
      </c>
      <c r="K105" s="52">
        <f>K106</f>
        <v>0</v>
      </c>
      <c r="L105" s="52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5">
        <v>2</v>
      </c>
      <c r="B106" s="66">
        <v>5</v>
      </c>
      <c r="C106" s="67">
        <v>3</v>
      </c>
      <c r="D106" s="68">
        <v>2</v>
      </c>
      <c r="E106" s="66">
        <v>1</v>
      </c>
      <c r="F106" s="90"/>
      <c r="G106" s="68" t="s">
        <v>90</v>
      </c>
      <c r="H106" s="42">
        <v>77</v>
      </c>
      <c r="I106" s="52">
        <f>SUM(I107:I108)</f>
        <v>0</v>
      </c>
      <c r="J106" s="52">
        <f>SUM(J107:J108)</f>
        <v>0</v>
      </c>
      <c r="K106" s="52">
        <f>SUM(K107:K108)</f>
        <v>0</v>
      </c>
      <c r="L106" s="52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5">
        <v>2</v>
      </c>
      <c r="B107" s="66">
        <v>5</v>
      </c>
      <c r="C107" s="67">
        <v>3</v>
      </c>
      <c r="D107" s="68">
        <v>2</v>
      </c>
      <c r="E107" s="66">
        <v>1</v>
      </c>
      <c r="F107" s="90">
        <v>1</v>
      </c>
      <c r="G107" s="68" t="s">
        <v>90</v>
      </c>
      <c r="H107" s="42">
        <v>78</v>
      </c>
      <c r="I107" s="60">
        <v>0</v>
      </c>
      <c r="J107" s="60">
        <v>0</v>
      </c>
      <c r="K107" s="60">
        <v>0</v>
      </c>
      <c r="L107" s="60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5">
        <v>2</v>
      </c>
      <c r="B108" s="66">
        <v>5</v>
      </c>
      <c r="C108" s="67">
        <v>3</v>
      </c>
      <c r="D108" s="68">
        <v>2</v>
      </c>
      <c r="E108" s="66">
        <v>1</v>
      </c>
      <c r="F108" s="90">
        <v>2</v>
      </c>
      <c r="G108" s="68" t="s">
        <v>91</v>
      </c>
      <c r="H108" s="42">
        <v>79</v>
      </c>
      <c r="I108" s="60">
        <v>0</v>
      </c>
      <c r="J108" s="60">
        <v>0</v>
      </c>
      <c r="K108" s="60">
        <v>0</v>
      </c>
      <c r="L108" s="60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6">
        <v>2</v>
      </c>
      <c r="B109" s="38">
        <v>6</v>
      </c>
      <c r="C109" s="39"/>
      <c r="D109" s="40"/>
      <c r="E109" s="38"/>
      <c r="F109" s="88"/>
      <c r="G109" s="91" t="s">
        <v>92</v>
      </c>
      <c r="H109" s="42">
        <v>80</v>
      </c>
      <c r="I109" s="43">
        <f>SUM(I110+I115+I119+I123+I127)</f>
        <v>0</v>
      </c>
      <c r="J109" s="83">
        <f>SUM(J110+J115+J119+J123+J127)</f>
        <v>0</v>
      </c>
      <c r="K109" s="44">
        <f>SUM(K110+K115+K119+K123+K127)</f>
        <v>0</v>
      </c>
      <c r="L109" s="43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5">
        <v>2</v>
      </c>
      <c r="B110" s="66">
        <v>6</v>
      </c>
      <c r="C110" s="67">
        <v>1</v>
      </c>
      <c r="D110" s="68"/>
      <c r="E110" s="66"/>
      <c r="F110" s="90"/>
      <c r="G110" s="68" t="s">
        <v>93</v>
      </c>
      <c r="H110" s="42">
        <v>81</v>
      </c>
      <c r="I110" s="52">
        <f t="shared" ref="I110:L111" si="8">I111</f>
        <v>0</v>
      </c>
      <c r="J110" s="85">
        <f t="shared" si="8"/>
        <v>0</v>
      </c>
      <c r="K110" s="51">
        <f t="shared" si="8"/>
        <v>0</v>
      </c>
      <c r="L110" s="52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7">
        <v>2</v>
      </c>
      <c r="B111" s="53">
        <v>6</v>
      </c>
      <c r="C111" s="54">
        <v>1</v>
      </c>
      <c r="D111" s="55">
        <v>1</v>
      </c>
      <c r="E111" s="53"/>
      <c r="F111" s="87"/>
      <c r="G111" s="55" t="s">
        <v>93</v>
      </c>
      <c r="H111" s="42">
        <v>82</v>
      </c>
      <c r="I111" s="43">
        <f t="shared" si="8"/>
        <v>0</v>
      </c>
      <c r="J111" s="83">
        <f t="shared" si="8"/>
        <v>0</v>
      </c>
      <c r="K111" s="44">
        <f t="shared" si="8"/>
        <v>0</v>
      </c>
      <c r="L111" s="43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7">
        <v>2</v>
      </c>
      <c r="B112" s="53">
        <v>6</v>
      </c>
      <c r="C112" s="54">
        <v>1</v>
      </c>
      <c r="D112" s="55">
        <v>1</v>
      </c>
      <c r="E112" s="53">
        <v>1</v>
      </c>
      <c r="F112" s="87"/>
      <c r="G112" s="55" t="s">
        <v>93</v>
      </c>
      <c r="H112" s="42">
        <v>83</v>
      </c>
      <c r="I112" s="43">
        <f>SUM(I113:I114)</f>
        <v>0</v>
      </c>
      <c r="J112" s="83">
        <f>SUM(J113:J114)</f>
        <v>0</v>
      </c>
      <c r="K112" s="44">
        <f>SUM(K113:K114)</f>
        <v>0</v>
      </c>
      <c r="L112" s="43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7">
        <v>2</v>
      </c>
      <c r="B113" s="53">
        <v>6</v>
      </c>
      <c r="C113" s="54">
        <v>1</v>
      </c>
      <c r="D113" s="55">
        <v>1</v>
      </c>
      <c r="E113" s="53">
        <v>1</v>
      </c>
      <c r="F113" s="87">
        <v>1</v>
      </c>
      <c r="G113" s="55" t="s">
        <v>94</v>
      </c>
      <c r="H113" s="42">
        <v>84</v>
      </c>
      <c r="I113" s="60">
        <v>0</v>
      </c>
      <c r="J113" s="60">
        <v>0</v>
      </c>
      <c r="K113" s="60">
        <v>0</v>
      </c>
      <c r="L113" s="60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3">
        <v>2</v>
      </c>
      <c r="B114" s="48">
        <v>6</v>
      </c>
      <c r="C114" s="46">
        <v>1</v>
      </c>
      <c r="D114" s="47">
        <v>1</v>
      </c>
      <c r="E114" s="48">
        <v>1</v>
      </c>
      <c r="F114" s="89">
        <v>2</v>
      </c>
      <c r="G114" s="47" t="s">
        <v>95</v>
      </c>
      <c r="H114" s="42">
        <v>85</v>
      </c>
      <c r="I114" s="58">
        <v>0</v>
      </c>
      <c r="J114" s="58">
        <v>0</v>
      </c>
      <c r="K114" s="58">
        <v>0</v>
      </c>
      <c r="L114" s="58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7">
        <v>2</v>
      </c>
      <c r="B115" s="53">
        <v>6</v>
      </c>
      <c r="C115" s="54">
        <v>2</v>
      </c>
      <c r="D115" s="55"/>
      <c r="E115" s="53"/>
      <c r="F115" s="87"/>
      <c r="G115" s="55" t="s">
        <v>96</v>
      </c>
      <c r="H115" s="42">
        <v>86</v>
      </c>
      <c r="I115" s="43">
        <f t="shared" ref="I115:L117" si="9">I116</f>
        <v>0</v>
      </c>
      <c r="J115" s="83">
        <f t="shared" si="9"/>
        <v>0</v>
      </c>
      <c r="K115" s="44">
        <f t="shared" si="9"/>
        <v>0</v>
      </c>
      <c r="L115" s="43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7">
        <v>2</v>
      </c>
      <c r="B116" s="53">
        <v>6</v>
      </c>
      <c r="C116" s="54">
        <v>2</v>
      </c>
      <c r="D116" s="55">
        <v>1</v>
      </c>
      <c r="E116" s="53"/>
      <c r="F116" s="87"/>
      <c r="G116" s="55" t="s">
        <v>96</v>
      </c>
      <c r="H116" s="42">
        <v>87</v>
      </c>
      <c r="I116" s="43">
        <f t="shared" si="9"/>
        <v>0</v>
      </c>
      <c r="J116" s="83">
        <f t="shared" si="9"/>
        <v>0</v>
      </c>
      <c r="K116" s="44">
        <f t="shared" si="9"/>
        <v>0</v>
      </c>
      <c r="L116" s="43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7">
        <v>2</v>
      </c>
      <c r="B117" s="53">
        <v>6</v>
      </c>
      <c r="C117" s="54">
        <v>2</v>
      </c>
      <c r="D117" s="55">
        <v>1</v>
      </c>
      <c r="E117" s="53">
        <v>1</v>
      </c>
      <c r="F117" s="87"/>
      <c r="G117" s="55" t="s">
        <v>96</v>
      </c>
      <c r="H117" s="42">
        <v>88</v>
      </c>
      <c r="I117" s="92">
        <f t="shared" si="9"/>
        <v>0</v>
      </c>
      <c r="J117" s="93">
        <f t="shared" si="9"/>
        <v>0</v>
      </c>
      <c r="K117" s="94">
        <f t="shared" si="9"/>
        <v>0</v>
      </c>
      <c r="L117" s="92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7">
        <v>2</v>
      </c>
      <c r="B118" s="53">
        <v>6</v>
      </c>
      <c r="C118" s="54">
        <v>2</v>
      </c>
      <c r="D118" s="55">
        <v>1</v>
      </c>
      <c r="E118" s="53">
        <v>1</v>
      </c>
      <c r="F118" s="87">
        <v>1</v>
      </c>
      <c r="G118" s="55" t="s">
        <v>96</v>
      </c>
      <c r="H118" s="42">
        <v>89</v>
      </c>
      <c r="I118" s="60">
        <v>0</v>
      </c>
      <c r="J118" s="60">
        <v>0</v>
      </c>
      <c r="K118" s="60">
        <v>0</v>
      </c>
      <c r="L118" s="60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3">
        <v>2</v>
      </c>
      <c r="B119" s="48">
        <v>6</v>
      </c>
      <c r="C119" s="46">
        <v>3</v>
      </c>
      <c r="D119" s="47"/>
      <c r="E119" s="48"/>
      <c r="F119" s="89"/>
      <c r="G119" s="47" t="s">
        <v>97</v>
      </c>
      <c r="H119" s="42">
        <v>90</v>
      </c>
      <c r="I119" s="63">
        <f t="shared" ref="I119:L121" si="10">I120</f>
        <v>0</v>
      </c>
      <c r="J119" s="84">
        <f t="shared" si="10"/>
        <v>0</v>
      </c>
      <c r="K119" s="64">
        <f t="shared" si="10"/>
        <v>0</v>
      </c>
      <c r="L119" s="63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7">
        <v>2</v>
      </c>
      <c r="B120" s="53">
        <v>6</v>
      </c>
      <c r="C120" s="54">
        <v>3</v>
      </c>
      <c r="D120" s="55">
        <v>1</v>
      </c>
      <c r="E120" s="53"/>
      <c r="F120" s="87"/>
      <c r="G120" s="55" t="s">
        <v>97</v>
      </c>
      <c r="H120" s="42">
        <v>91</v>
      </c>
      <c r="I120" s="43">
        <f t="shared" si="10"/>
        <v>0</v>
      </c>
      <c r="J120" s="83">
        <f t="shared" si="10"/>
        <v>0</v>
      </c>
      <c r="K120" s="44">
        <f t="shared" si="10"/>
        <v>0</v>
      </c>
      <c r="L120" s="43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7">
        <v>2</v>
      </c>
      <c r="B121" s="53">
        <v>6</v>
      </c>
      <c r="C121" s="54">
        <v>3</v>
      </c>
      <c r="D121" s="55">
        <v>1</v>
      </c>
      <c r="E121" s="53">
        <v>1</v>
      </c>
      <c r="F121" s="87"/>
      <c r="G121" s="55" t="s">
        <v>97</v>
      </c>
      <c r="H121" s="42">
        <v>92</v>
      </c>
      <c r="I121" s="43">
        <f t="shared" si="10"/>
        <v>0</v>
      </c>
      <c r="J121" s="83">
        <f t="shared" si="10"/>
        <v>0</v>
      </c>
      <c r="K121" s="44">
        <f t="shared" si="10"/>
        <v>0</v>
      </c>
      <c r="L121" s="43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7">
        <v>2</v>
      </c>
      <c r="B122" s="53">
        <v>6</v>
      </c>
      <c r="C122" s="54">
        <v>3</v>
      </c>
      <c r="D122" s="55">
        <v>1</v>
      </c>
      <c r="E122" s="53">
        <v>1</v>
      </c>
      <c r="F122" s="87">
        <v>1</v>
      </c>
      <c r="G122" s="55" t="s">
        <v>97</v>
      </c>
      <c r="H122" s="42">
        <v>93</v>
      </c>
      <c r="I122" s="60">
        <v>0</v>
      </c>
      <c r="J122" s="60">
        <v>0</v>
      </c>
      <c r="K122" s="60">
        <v>0</v>
      </c>
      <c r="L122" s="60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3">
        <v>2</v>
      </c>
      <c r="B123" s="48">
        <v>6</v>
      </c>
      <c r="C123" s="46">
        <v>4</v>
      </c>
      <c r="D123" s="47"/>
      <c r="E123" s="48"/>
      <c r="F123" s="89"/>
      <c r="G123" s="47" t="s">
        <v>98</v>
      </c>
      <c r="H123" s="42">
        <v>94</v>
      </c>
      <c r="I123" s="63">
        <f t="shared" ref="I123:L125" si="11">I124</f>
        <v>0</v>
      </c>
      <c r="J123" s="84">
        <f t="shared" si="11"/>
        <v>0</v>
      </c>
      <c r="K123" s="64">
        <f t="shared" si="11"/>
        <v>0</v>
      </c>
      <c r="L123" s="63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7">
        <v>2</v>
      </c>
      <c r="B124" s="53">
        <v>6</v>
      </c>
      <c r="C124" s="54">
        <v>4</v>
      </c>
      <c r="D124" s="55">
        <v>1</v>
      </c>
      <c r="E124" s="53"/>
      <c r="F124" s="87"/>
      <c r="G124" s="55" t="s">
        <v>98</v>
      </c>
      <c r="H124" s="42">
        <v>95</v>
      </c>
      <c r="I124" s="43">
        <f t="shared" si="11"/>
        <v>0</v>
      </c>
      <c r="J124" s="83">
        <f t="shared" si="11"/>
        <v>0</v>
      </c>
      <c r="K124" s="44">
        <f t="shared" si="11"/>
        <v>0</v>
      </c>
      <c r="L124" s="43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7">
        <v>2</v>
      </c>
      <c r="B125" s="53">
        <v>6</v>
      </c>
      <c r="C125" s="54">
        <v>4</v>
      </c>
      <c r="D125" s="55">
        <v>1</v>
      </c>
      <c r="E125" s="53">
        <v>1</v>
      </c>
      <c r="F125" s="87"/>
      <c r="G125" s="55" t="s">
        <v>98</v>
      </c>
      <c r="H125" s="42">
        <v>96</v>
      </c>
      <c r="I125" s="43">
        <f t="shared" si="11"/>
        <v>0</v>
      </c>
      <c r="J125" s="83">
        <f t="shared" si="11"/>
        <v>0</v>
      </c>
      <c r="K125" s="44">
        <f t="shared" si="11"/>
        <v>0</v>
      </c>
      <c r="L125" s="43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7">
        <v>2</v>
      </c>
      <c r="B126" s="53">
        <v>6</v>
      </c>
      <c r="C126" s="54">
        <v>4</v>
      </c>
      <c r="D126" s="55">
        <v>1</v>
      </c>
      <c r="E126" s="53">
        <v>1</v>
      </c>
      <c r="F126" s="87">
        <v>1</v>
      </c>
      <c r="G126" s="55" t="s">
        <v>98</v>
      </c>
      <c r="H126" s="42">
        <v>97</v>
      </c>
      <c r="I126" s="60">
        <v>0</v>
      </c>
      <c r="J126" s="60">
        <v>0</v>
      </c>
      <c r="K126" s="60">
        <v>0</v>
      </c>
      <c r="L126" s="60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5">
        <v>2</v>
      </c>
      <c r="B127" s="74">
        <v>6</v>
      </c>
      <c r="C127" s="75">
        <v>5</v>
      </c>
      <c r="D127" s="77"/>
      <c r="E127" s="74"/>
      <c r="F127" s="95"/>
      <c r="G127" s="77" t="s">
        <v>99</v>
      </c>
      <c r="H127" s="42">
        <v>98</v>
      </c>
      <c r="I127" s="70">
        <f t="shared" ref="I127:L129" si="12">I128</f>
        <v>0</v>
      </c>
      <c r="J127" s="96">
        <f t="shared" si="12"/>
        <v>0</v>
      </c>
      <c r="K127" s="71">
        <f t="shared" si="12"/>
        <v>0</v>
      </c>
      <c r="L127" s="70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7">
        <v>2</v>
      </c>
      <c r="B128" s="53">
        <v>6</v>
      </c>
      <c r="C128" s="54">
        <v>5</v>
      </c>
      <c r="D128" s="55">
        <v>1</v>
      </c>
      <c r="E128" s="53"/>
      <c r="F128" s="87"/>
      <c r="G128" s="77" t="s">
        <v>100</v>
      </c>
      <c r="H128" s="42">
        <v>99</v>
      </c>
      <c r="I128" s="43">
        <f t="shared" si="12"/>
        <v>0</v>
      </c>
      <c r="J128" s="83">
        <f t="shared" si="12"/>
        <v>0</v>
      </c>
      <c r="K128" s="44">
        <f t="shared" si="12"/>
        <v>0</v>
      </c>
      <c r="L128" s="43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7">
        <v>2</v>
      </c>
      <c r="B129" s="53">
        <v>6</v>
      </c>
      <c r="C129" s="54">
        <v>5</v>
      </c>
      <c r="D129" s="55">
        <v>1</v>
      </c>
      <c r="E129" s="53">
        <v>1</v>
      </c>
      <c r="F129" s="87"/>
      <c r="G129" s="77" t="s">
        <v>99</v>
      </c>
      <c r="H129" s="42">
        <v>100</v>
      </c>
      <c r="I129" s="43">
        <f t="shared" si="12"/>
        <v>0</v>
      </c>
      <c r="J129" s="83">
        <f t="shared" si="12"/>
        <v>0</v>
      </c>
      <c r="K129" s="44">
        <f t="shared" si="12"/>
        <v>0</v>
      </c>
      <c r="L129" s="43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3">
        <v>2</v>
      </c>
      <c r="B130" s="54">
        <v>6</v>
      </c>
      <c r="C130" s="53">
        <v>5</v>
      </c>
      <c r="D130" s="53">
        <v>1</v>
      </c>
      <c r="E130" s="55">
        <v>1</v>
      </c>
      <c r="F130" s="87">
        <v>1</v>
      </c>
      <c r="G130" s="77" t="s">
        <v>101</v>
      </c>
      <c r="H130" s="42">
        <v>101</v>
      </c>
      <c r="I130" s="60">
        <v>0</v>
      </c>
      <c r="J130" s="60">
        <v>0</v>
      </c>
      <c r="K130" s="60">
        <v>0</v>
      </c>
      <c r="L130" s="60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6">
        <v>2</v>
      </c>
      <c r="B131" s="38">
        <v>7</v>
      </c>
      <c r="C131" s="38"/>
      <c r="D131" s="39"/>
      <c r="E131" s="39"/>
      <c r="F131" s="41"/>
      <c r="G131" s="40" t="s">
        <v>102</v>
      </c>
      <c r="H131" s="42">
        <v>102</v>
      </c>
      <c r="I131" s="44">
        <f>SUM(I132+I137+I145)</f>
        <v>280</v>
      </c>
      <c r="J131" s="83">
        <f>SUM(J132+J137+J145)</f>
        <v>280</v>
      </c>
      <c r="K131" s="44">
        <f>SUM(K132+K137+K145)</f>
        <v>280</v>
      </c>
      <c r="L131" s="43">
        <f>SUM(L132+L137+L145)</f>
        <v>280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7">
        <v>2</v>
      </c>
      <c r="B132" s="53">
        <v>7</v>
      </c>
      <c r="C132" s="53">
        <v>1</v>
      </c>
      <c r="D132" s="54"/>
      <c r="E132" s="54"/>
      <c r="F132" s="56"/>
      <c r="G132" s="55" t="s">
        <v>103</v>
      </c>
      <c r="H132" s="42">
        <v>103</v>
      </c>
      <c r="I132" s="44">
        <f t="shared" ref="I132:L133" si="13">I133</f>
        <v>0</v>
      </c>
      <c r="J132" s="83">
        <f t="shared" si="13"/>
        <v>0</v>
      </c>
      <c r="K132" s="44">
        <f t="shared" si="13"/>
        <v>0</v>
      </c>
      <c r="L132" s="43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7">
        <v>2</v>
      </c>
      <c r="B133" s="53">
        <v>7</v>
      </c>
      <c r="C133" s="53">
        <v>1</v>
      </c>
      <c r="D133" s="54">
        <v>1</v>
      </c>
      <c r="E133" s="54"/>
      <c r="F133" s="56"/>
      <c r="G133" s="55" t="s">
        <v>103</v>
      </c>
      <c r="H133" s="42">
        <v>104</v>
      </c>
      <c r="I133" s="44">
        <f t="shared" si="13"/>
        <v>0</v>
      </c>
      <c r="J133" s="83">
        <f t="shared" si="13"/>
        <v>0</v>
      </c>
      <c r="K133" s="44">
        <f t="shared" si="13"/>
        <v>0</v>
      </c>
      <c r="L133" s="43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7">
        <v>2</v>
      </c>
      <c r="B134" s="53">
        <v>7</v>
      </c>
      <c r="C134" s="53">
        <v>1</v>
      </c>
      <c r="D134" s="54">
        <v>1</v>
      </c>
      <c r="E134" s="54">
        <v>1</v>
      </c>
      <c r="F134" s="56"/>
      <c r="G134" s="55" t="s">
        <v>103</v>
      </c>
      <c r="H134" s="42">
        <v>105</v>
      </c>
      <c r="I134" s="44">
        <f>SUM(I135:I136)</f>
        <v>0</v>
      </c>
      <c r="J134" s="83">
        <f>SUM(J135:J136)</f>
        <v>0</v>
      </c>
      <c r="K134" s="44">
        <f>SUM(K135:K136)</f>
        <v>0</v>
      </c>
      <c r="L134" s="43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3">
        <v>2</v>
      </c>
      <c r="B135" s="48">
        <v>7</v>
      </c>
      <c r="C135" s="73">
        <v>1</v>
      </c>
      <c r="D135" s="53">
        <v>1</v>
      </c>
      <c r="E135" s="46">
        <v>1</v>
      </c>
      <c r="F135" s="49">
        <v>1</v>
      </c>
      <c r="G135" s="47" t="s">
        <v>104</v>
      </c>
      <c r="H135" s="42">
        <v>106</v>
      </c>
      <c r="I135" s="97">
        <v>0</v>
      </c>
      <c r="J135" s="97">
        <v>0</v>
      </c>
      <c r="K135" s="97">
        <v>0</v>
      </c>
      <c r="L135" s="97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3">
        <v>2</v>
      </c>
      <c r="B136" s="53">
        <v>7</v>
      </c>
      <c r="C136" s="57">
        <v>1</v>
      </c>
      <c r="D136" s="53">
        <v>1</v>
      </c>
      <c r="E136" s="54">
        <v>1</v>
      </c>
      <c r="F136" s="56">
        <v>2</v>
      </c>
      <c r="G136" s="55" t="s">
        <v>105</v>
      </c>
      <c r="H136" s="42">
        <v>107</v>
      </c>
      <c r="I136" s="59">
        <v>0</v>
      </c>
      <c r="J136" s="59">
        <v>0</v>
      </c>
      <c r="K136" s="59">
        <v>0</v>
      </c>
      <c r="L136" s="59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5">
        <v>2</v>
      </c>
      <c r="B137" s="66">
        <v>7</v>
      </c>
      <c r="C137" s="65">
        <v>2</v>
      </c>
      <c r="D137" s="66"/>
      <c r="E137" s="67"/>
      <c r="F137" s="69"/>
      <c r="G137" s="68" t="s">
        <v>106</v>
      </c>
      <c r="H137" s="42">
        <v>108</v>
      </c>
      <c r="I137" s="51">
        <f t="shared" ref="I137:L138" si="14">I138</f>
        <v>0</v>
      </c>
      <c r="J137" s="85">
        <f t="shared" si="14"/>
        <v>0</v>
      </c>
      <c r="K137" s="51">
        <f t="shared" si="14"/>
        <v>0</v>
      </c>
      <c r="L137" s="52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7">
        <v>2</v>
      </c>
      <c r="B138" s="53">
        <v>7</v>
      </c>
      <c r="C138" s="57">
        <v>2</v>
      </c>
      <c r="D138" s="53">
        <v>1</v>
      </c>
      <c r="E138" s="54"/>
      <c r="F138" s="56"/>
      <c r="G138" s="55" t="s">
        <v>107</v>
      </c>
      <c r="H138" s="42">
        <v>109</v>
      </c>
      <c r="I138" s="44">
        <f t="shared" si="14"/>
        <v>0</v>
      </c>
      <c r="J138" s="83">
        <f t="shared" si="14"/>
        <v>0</v>
      </c>
      <c r="K138" s="44">
        <f t="shared" si="14"/>
        <v>0</v>
      </c>
      <c r="L138" s="43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7">
        <v>2</v>
      </c>
      <c r="B139" s="53">
        <v>7</v>
      </c>
      <c r="C139" s="57">
        <v>2</v>
      </c>
      <c r="D139" s="53">
        <v>1</v>
      </c>
      <c r="E139" s="54">
        <v>1</v>
      </c>
      <c r="F139" s="56"/>
      <c r="G139" s="55" t="s">
        <v>107</v>
      </c>
      <c r="H139" s="42">
        <v>110</v>
      </c>
      <c r="I139" s="44">
        <f>SUM(I140:I141)</f>
        <v>0</v>
      </c>
      <c r="J139" s="83">
        <f>SUM(J140:J141)</f>
        <v>0</v>
      </c>
      <c r="K139" s="44">
        <f>SUM(K140:K141)</f>
        <v>0</v>
      </c>
      <c r="L139" s="43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7">
        <v>2</v>
      </c>
      <c r="B140" s="53">
        <v>7</v>
      </c>
      <c r="C140" s="57">
        <v>2</v>
      </c>
      <c r="D140" s="53">
        <v>1</v>
      </c>
      <c r="E140" s="54">
        <v>1</v>
      </c>
      <c r="F140" s="56">
        <v>1</v>
      </c>
      <c r="G140" s="55" t="s">
        <v>108</v>
      </c>
      <c r="H140" s="42">
        <v>111</v>
      </c>
      <c r="I140" s="59">
        <v>0</v>
      </c>
      <c r="J140" s="59">
        <v>0</v>
      </c>
      <c r="K140" s="59">
        <v>0</v>
      </c>
      <c r="L140" s="59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7">
        <v>2</v>
      </c>
      <c r="B141" s="53">
        <v>7</v>
      </c>
      <c r="C141" s="57">
        <v>2</v>
      </c>
      <c r="D141" s="53">
        <v>1</v>
      </c>
      <c r="E141" s="54">
        <v>1</v>
      </c>
      <c r="F141" s="56">
        <v>2</v>
      </c>
      <c r="G141" s="55" t="s">
        <v>109</v>
      </c>
      <c r="H141" s="42">
        <v>112</v>
      </c>
      <c r="I141" s="59">
        <v>0</v>
      </c>
      <c r="J141" s="59">
        <v>0</v>
      </c>
      <c r="K141" s="59">
        <v>0</v>
      </c>
      <c r="L141" s="59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7">
        <v>2</v>
      </c>
      <c r="B142" s="53">
        <v>7</v>
      </c>
      <c r="C142" s="57">
        <v>2</v>
      </c>
      <c r="D142" s="53">
        <v>2</v>
      </c>
      <c r="E142" s="54"/>
      <c r="F142" s="56"/>
      <c r="G142" s="55" t="s">
        <v>110</v>
      </c>
      <c r="H142" s="42">
        <v>113</v>
      </c>
      <c r="I142" s="44">
        <f>I143</f>
        <v>0</v>
      </c>
      <c r="J142" s="44">
        <f>J143</f>
        <v>0</v>
      </c>
      <c r="K142" s="44">
        <f>K143</f>
        <v>0</v>
      </c>
      <c r="L142" s="44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7">
        <v>2</v>
      </c>
      <c r="B143" s="53">
        <v>7</v>
      </c>
      <c r="C143" s="57">
        <v>2</v>
      </c>
      <c r="D143" s="53">
        <v>2</v>
      </c>
      <c r="E143" s="54">
        <v>1</v>
      </c>
      <c r="F143" s="56"/>
      <c r="G143" s="55" t="s">
        <v>110</v>
      </c>
      <c r="H143" s="42">
        <v>114</v>
      </c>
      <c r="I143" s="44">
        <f>SUM(I144)</f>
        <v>0</v>
      </c>
      <c r="J143" s="44">
        <f>SUM(J144)</f>
        <v>0</v>
      </c>
      <c r="K143" s="44">
        <f>SUM(K144)</f>
        <v>0</v>
      </c>
      <c r="L143" s="44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7">
        <v>2</v>
      </c>
      <c r="B144" s="53">
        <v>7</v>
      </c>
      <c r="C144" s="57">
        <v>2</v>
      </c>
      <c r="D144" s="53">
        <v>2</v>
      </c>
      <c r="E144" s="54">
        <v>1</v>
      </c>
      <c r="F144" s="56">
        <v>1</v>
      </c>
      <c r="G144" s="55" t="s">
        <v>110</v>
      </c>
      <c r="H144" s="42">
        <v>115</v>
      </c>
      <c r="I144" s="59">
        <v>0</v>
      </c>
      <c r="J144" s="59">
        <v>0</v>
      </c>
      <c r="K144" s="59">
        <v>0</v>
      </c>
      <c r="L144" s="59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7">
        <v>2</v>
      </c>
      <c r="B145" s="53">
        <v>7</v>
      </c>
      <c r="C145" s="57">
        <v>3</v>
      </c>
      <c r="D145" s="53"/>
      <c r="E145" s="54"/>
      <c r="F145" s="56"/>
      <c r="G145" s="55" t="s">
        <v>111</v>
      </c>
      <c r="H145" s="42">
        <v>116</v>
      </c>
      <c r="I145" s="44">
        <f t="shared" ref="I145:L146" si="15">I146</f>
        <v>280</v>
      </c>
      <c r="J145" s="83">
        <f t="shared" si="15"/>
        <v>280</v>
      </c>
      <c r="K145" s="44">
        <f t="shared" si="15"/>
        <v>280</v>
      </c>
      <c r="L145" s="43">
        <f t="shared" si="15"/>
        <v>280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5">
        <v>2</v>
      </c>
      <c r="B146" s="74">
        <v>7</v>
      </c>
      <c r="C146" s="98">
        <v>3</v>
      </c>
      <c r="D146" s="74">
        <v>1</v>
      </c>
      <c r="E146" s="75"/>
      <c r="F146" s="76"/>
      <c r="G146" s="77" t="s">
        <v>111</v>
      </c>
      <c r="H146" s="42">
        <v>117</v>
      </c>
      <c r="I146" s="71">
        <f t="shared" si="15"/>
        <v>280</v>
      </c>
      <c r="J146" s="96">
        <f t="shared" si="15"/>
        <v>280</v>
      </c>
      <c r="K146" s="71">
        <f t="shared" si="15"/>
        <v>280</v>
      </c>
      <c r="L146" s="70">
        <f t="shared" si="15"/>
        <v>280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7">
        <v>2</v>
      </c>
      <c r="B147" s="53">
        <v>7</v>
      </c>
      <c r="C147" s="57">
        <v>3</v>
      </c>
      <c r="D147" s="53">
        <v>1</v>
      </c>
      <c r="E147" s="54">
        <v>1</v>
      </c>
      <c r="F147" s="56"/>
      <c r="G147" s="55" t="s">
        <v>111</v>
      </c>
      <c r="H147" s="42">
        <v>118</v>
      </c>
      <c r="I147" s="44">
        <f>SUM(I148:I149)</f>
        <v>280</v>
      </c>
      <c r="J147" s="83">
        <f>SUM(J148:J149)</f>
        <v>280</v>
      </c>
      <c r="K147" s="44">
        <f>SUM(K148:K149)</f>
        <v>280</v>
      </c>
      <c r="L147" s="43">
        <f>SUM(L148:L149)</f>
        <v>280</v>
      </c>
      <c r="M147" s="1"/>
      <c r="N147" s="1"/>
      <c r="O147" s="1"/>
      <c r="P147" s="1"/>
      <c r="Q147" s="1"/>
      <c r="R147" s="1"/>
      <c r="S147" s="1"/>
    </row>
    <row r="148" spans="1:19">
      <c r="A148" s="73">
        <v>2</v>
      </c>
      <c r="B148" s="48">
        <v>7</v>
      </c>
      <c r="C148" s="73">
        <v>3</v>
      </c>
      <c r="D148" s="48">
        <v>1</v>
      </c>
      <c r="E148" s="46">
        <v>1</v>
      </c>
      <c r="F148" s="49">
        <v>1</v>
      </c>
      <c r="G148" s="47" t="s">
        <v>112</v>
      </c>
      <c r="H148" s="42">
        <v>119</v>
      </c>
      <c r="I148" s="97">
        <v>280</v>
      </c>
      <c r="J148" s="97">
        <v>280</v>
      </c>
      <c r="K148" s="97">
        <v>280</v>
      </c>
      <c r="L148" s="97">
        <v>280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7">
        <v>2</v>
      </c>
      <c r="B149" s="53">
        <v>7</v>
      </c>
      <c r="C149" s="57">
        <v>3</v>
      </c>
      <c r="D149" s="53">
        <v>1</v>
      </c>
      <c r="E149" s="54">
        <v>1</v>
      </c>
      <c r="F149" s="56">
        <v>2</v>
      </c>
      <c r="G149" s="55" t="s">
        <v>113</v>
      </c>
      <c r="H149" s="42">
        <v>120</v>
      </c>
      <c r="I149" s="59">
        <v>0</v>
      </c>
      <c r="J149" s="60">
        <v>0</v>
      </c>
      <c r="K149" s="60">
        <v>0</v>
      </c>
      <c r="L149" s="60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6">
        <v>2</v>
      </c>
      <c r="B150" s="86">
        <v>8</v>
      </c>
      <c r="C150" s="38"/>
      <c r="D150" s="62"/>
      <c r="E150" s="45"/>
      <c r="F150" s="99"/>
      <c r="G150" s="50" t="s">
        <v>114</v>
      </c>
      <c r="H150" s="42">
        <v>121</v>
      </c>
      <c r="I150" s="64">
        <f>I151</f>
        <v>0</v>
      </c>
      <c r="J150" s="84">
        <f>J151</f>
        <v>0</v>
      </c>
      <c r="K150" s="64">
        <f>K151</f>
        <v>0</v>
      </c>
      <c r="L150" s="63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5">
        <v>2</v>
      </c>
      <c r="B151" s="65">
        <v>8</v>
      </c>
      <c r="C151" s="65">
        <v>1</v>
      </c>
      <c r="D151" s="66"/>
      <c r="E151" s="67"/>
      <c r="F151" s="69"/>
      <c r="G151" s="47" t="s">
        <v>114</v>
      </c>
      <c r="H151" s="42">
        <v>122</v>
      </c>
      <c r="I151" s="64">
        <f>I152+I157</f>
        <v>0</v>
      </c>
      <c r="J151" s="84">
        <f>J152+J157</f>
        <v>0</v>
      </c>
      <c r="K151" s="64">
        <f>K152+K157</f>
        <v>0</v>
      </c>
      <c r="L151" s="63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7">
        <v>2</v>
      </c>
      <c r="B152" s="53">
        <v>8</v>
      </c>
      <c r="C152" s="55">
        <v>1</v>
      </c>
      <c r="D152" s="53">
        <v>1</v>
      </c>
      <c r="E152" s="54"/>
      <c r="F152" s="56"/>
      <c r="G152" s="55" t="s">
        <v>115</v>
      </c>
      <c r="H152" s="42">
        <v>123</v>
      </c>
      <c r="I152" s="44">
        <f>I153</f>
        <v>0</v>
      </c>
      <c r="J152" s="83">
        <f>J153</f>
        <v>0</v>
      </c>
      <c r="K152" s="44">
        <f>K153</f>
        <v>0</v>
      </c>
      <c r="L152" s="43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7">
        <v>2</v>
      </c>
      <c r="B153" s="53">
        <v>8</v>
      </c>
      <c r="C153" s="47">
        <v>1</v>
      </c>
      <c r="D153" s="48">
        <v>1</v>
      </c>
      <c r="E153" s="46">
        <v>1</v>
      </c>
      <c r="F153" s="49"/>
      <c r="G153" s="55" t="s">
        <v>115</v>
      </c>
      <c r="H153" s="42">
        <v>124</v>
      </c>
      <c r="I153" s="64">
        <f>SUM(I154:I156)</f>
        <v>0</v>
      </c>
      <c r="J153" s="64">
        <f>SUM(J154:J156)</f>
        <v>0</v>
      </c>
      <c r="K153" s="64">
        <f>SUM(K154:K156)</f>
        <v>0</v>
      </c>
      <c r="L153" s="64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3">
        <v>2</v>
      </c>
      <c r="B154" s="48">
        <v>8</v>
      </c>
      <c r="C154" s="55">
        <v>1</v>
      </c>
      <c r="D154" s="53">
        <v>1</v>
      </c>
      <c r="E154" s="54">
        <v>1</v>
      </c>
      <c r="F154" s="56">
        <v>1</v>
      </c>
      <c r="G154" s="55" t="s">
        <v>116</v>
      </c>
      <c r="H154" s="42">
        <v>125</v>
      </c>
      <c r="I154" s="59">
        <v>0</v>
      </c>
      <c r="J154" s="59">
        <v>0</v>
      </c>
      <c r="K154" s="59">
        <v>0</v>
      </c>
      <c r="L154" s="59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5">
        <v>2</v>
      </c>
      <c r="B155" s="74">
        <v>8</v>
      </c>
      <c r="C155" s="77">
        <v>1</v>
      </c>
      <c r="D155" s="74">
        <v>1</v>
      </c>
      <c r="E155" s="75">
        <v>1</v>
      </c>
      <c r="F155" s="76">
        <v>2</v>
      </c>
      <c r="G155" s="77" t="s">
        <v>117</v>
      </c>
      <c r="H155" s="42">
        <v>126</v>
      </c>
      <c r="I155" s="100">
        <v>0</v>
      </c>
      <c r="J155" s="100">
        <v>0</v>
      </c>
      <c r="K155" s="100">
        <v>0</v>
      </c>
      <c r="L155" s="100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5">
        <v>2</v>
      </c>
      <c r="B156" s="74">
        <v>8</v>
      </c>
      <c r="C156" s="77">
        <v>1</v>
      </c>
      <c r="D156" s="74">
        <v>1</v>
      </c>
      <c r="E156" s="75">
        <v>1</v>
      </c>
      <c r="F156" s="76">
        <v>3</v>
      </c>
      <c r="G156" s="77" t="s">
        <v>118</v>
      </c>
      <c r="H156" s="42">
        <v>127</v>
      </c>
      <c r="I156" s="100">
        <v>0</v>
      </c>
      <c r="J156" s="101">
        <v>0</v>
      </c>
      <c r="K156" s="100">
        <v>0</v>
      </c>
      <c r="L156" s="78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7">
        <v>2</v>
      </c>
      <c r="B157" s="53">
        <v>8</v>
      </c>
      <c r="C157" s="55">
        <v>1</v>
      </c>
      <c r="D157" s="53">
        <v>2</v>
      </c>
      <c r="E157" s="54"/>
      <c r="F157" s="56"/>
      <c r="G157" s="55" t="s">
        <v>119</v>
      </c>
      <c r="H157" s="42">
        <v>128</v>
      </c>
      <c r="I157" s="44">
        <f t="shared" ref="I157:L158" si="16">I158</f>
        <v>0</v>
      </c>
      <c r="J157" s="83">
        <f t="shared" si="16"/>
        <v>0</v>
      </c>
      <c r="K157" s="44">
        <f t="shared" si="16"/>
        <v>0</v>
      </c>
      <c r="L157" s="43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7">
        <v>2</v>
      </c>
      <c r="B158" s="53">
        <v>8</v>
      </c>
      <c r="C158" s="55">
        <v>1</v>
      </c>
      <c r="D158" s="53">
        <v>2</v>
      </c>
      <c r="E158" s="54">
        <v>1</v>
      </c>
      <c r="F158" s="56"/>
      <c r="G158" s="55" t="s">
        <v>119</v>
      </c>
      <c r="H158" s="42">
        <v>129</v>
      </c>
      <c r="I158" s="44">
        <f t="shared" si="16"/>
        <v>0</v>
      </c>
      <c r="J158" s="83">
        <f t="shared" si="16"/>
        <v>0</v>
      </c>
      <c r="K158" s="44">
        <f t="shared" si="16"/>
        <v>0</v>
      </c>
      <c r="L158" s="43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5">
        <v>2</v>
      </c>
      <c r="B159" s="66">
        <v>8</v>
      </c>
      <c r="C159" s="68">
        <v>1</v>
      </c>
      <c r="D159" s="66">
        <v>2</v>
      </c>
      <c r="E159" s="67">
        <v>1</v>
      </c>
      <c r="F159" s="69">
        <v>1</v>
      </c>
      <c r="G159" s="55" t="s">
        <v>119</v>
      </c>
      <c r="H159" s="42">
        <v>130</v>
      </c>
      <c r="I159" s="102">
        <v>0</v>
      </c>
      <c r="J159" s="60">
        <v>0</v>
      </c>
      <c r="K159" s="60">
        <v>0</v>
      </c>
      <c r="L159" s="60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6">
        <v>2</v>
      </c>
      <c r="B160" s="38">
        <v>9</v>
      </c>
      <c r="C160" s="40"/>
      <c r="D160" s="38"/>
      <c r="E160" s="39"/>
      <c r="F160" s="41"/>
      <c r="G160" s="40" t="s">
        <v>120</v>
      </c>
      <c r="H160" s="42">
        <v>131</v>
      </c>
      <c r="I160" s="44">
        <f>I161+I165</f>
        <v>0</v>
      </c>
      <c r="J160" s="83">
        <f>J161+J165</f>
        <v>0</v>
      </c>
      <c r="K160" s="44">
        <f>K161+K165</f>
        <v>0</v>
      </c>
      <c r="L160" s="43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8" customFormat="1" ht="39" hidden="1" customHeight="1" collapsed="1">
      <c r="A161" s="57">
        <v>2</v>
      </c>
      <c r="B161" s="53">
        <v>9</v>
      </c>
      <c r="C161" s="55">
        <v>1</v>
      </c>
      <c r="D161" s="53"/>
      <c r="E161" s="54"/>
      <c r="F161" s="56"/>
      <c r="G161" s="55" t="s">
        <v>121</v>
      </c>
      <c r="H161" s="42">
        <v>132</v>
      </c>
      <c r="I161" s="44">
        <f t="shared" ref="I161:L163" si="17">I162</f>
        <v>0</v>
      </c>
      <c r="J161" s="83">
        <f t="shared" si="17"/>
        <v>0</v>
      </c>
      <c r="K161" s="44">
        <f t="shared" si="17"/>
        <v>0</v>
      </c>
      <c r="L161" s="43">
        <f t="shared" si="17"/>
        <v>0</v>
      </c>
    </row>
    <row r="162" spans="1:19" ht="42.75" hidden="1" customHeight="1" collapsed="1">
      <c r="A162" s="73">
        <v>2</v>
      </c>
      <c r="B162" s="48">
        <v>9</v>
      </c>
      <c r="C162" s="47">
        <v>1</v>
      </c>
      <c r="D162" s="48">
        <v>1</v>
      </c>
      <c r="E162" s="46"/>
      <c r="F162" s="49"/>
      <c r="G162" s="55" t="s">
        <v>122</v>
      </c>
      <c r="H162" s="42">
        <v>133</v>
      </c>
      <c r="I162" s="64">
        <f t="shared" si="17"/>
        <v>0</v>
      </c>
      <c r="J162" s="84">
        <f t="shared" si="17"/>
        <v>0</v>
      </c>
      <c r="K162" s="64">
        <f t="shared" si="17"/>
        <v>0</v>
      </c>
      <c r="L162" s="63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7">
        <v>2</v>
      </c>
      <c r="B163" s="53">
        <v>9</v>
      </c>
      <c r="C163" s="57">
        <v>1</v>
      </c>
      <c r="D163" s="53">
        <v>1</v>
      </c>
      <c r="E163" s="54">
        <v>1</v>
      </c>
      <c r="F163" s="56"/>
      <c r="G163" s="55" t="s">
        <v>122</v>
      </c>
      <c r="H163" s="42">
        <v>134</v>
      </c>
      <c r="I163" s="44">
        <f t="shared" si="17"/>
        <v>0</v>
      </c>
      <c r="J163" s="83">
        <f t="shared" si="17"/>
        <v>0</v>
      </c>
      <c r="K163" s="44">
        <f t="shared" si="17"/>
        <v>0</v>
      </c>
      <c r="L163" s="43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3">
        <v>2</v>
      </c>
      <c r="B164" s="48">
        <v>9</v>
      </c>
      <c r="C164" s="48">
        <v>1</v>
      </c>
      <c r="D164" s="48">
        <v>1</v>
      </c>
      <c r="E164" s="46">
        <v>1</v>
      </c>
      <c r="F164" s="49">
        <v>1</v>
      </c>
      <c r="G164" s="55" t="s">
        <v>122</v>
      </c>
      <c r="H164" s="42">
        <v>135</v>
      </c>
      <c r="I164" s="97">
        <v>0</v>
      </c>
      <c r="J164" s="97">
        <v>0</v>
      </c>
      <c r="K164" s="97">
        <v>0</v>
      </c>
      <c r="L164" s="97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7">
        <v>2</v>
      </c>
      <c r="B165" s="53">
        <v>9</v>
      </c>
      <c r="C165" s="53">
        <v>2</v>
      </c>
      <c r="D165" s="53"/>
      <c r="E165" s="54"/>
      <c r="F165" s="56"/>
      <c r="G165" s="55" t="s">
        <v>123</v>
      </c>
      <c r="H165" s="42">
        <v>136</v>
      </c>
      <c r="I165" s="44">
        <f>SUM(I166+I171)</f>
        <v>0</v>
      </c>
      <c r="J165" s="44">
        <f>SUM(J166+J171)</f>
        <v>0</v>
      </c>
      <c r="K165" s="44">
        <f>SUM(K166+K171)</f>
        <v>0</v>
      </c>
      <c r="L165" s="44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7">
        <v>2</v>
      </c>
      <c r="B166" s="53">
        <v>9</v>
      </c>
      <c r="C166" s="53">
        <v>2</v>
      </c>
      <c r="D166" s="48">
        <v>1</v>
      </c>
      <c r="E166" s="46"/>
      <c r="F166" s="49"/>
      <c r="G166" s="47" t="s">
        <v>124</v>
      </c>
      <c r="H166" s="42">
        <v>137</v>
      </c>
      <c r="I166" s="64">
        <f>I167</f>
        <v>0</v>
      </c>
      <c r="J166" s="84">
        <f>J167</f>
        <v>0</v>
      </c>
      <c r="K166" s="64">
        <f>K167</f>
        <v>0</v>
      </c>
      <c r="L166" s="63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3">
        <v>2</v>
      </c>
      <c r="B167" s="48">
        <v>9</v>
      </c>
      <c r="C167" s="48">
        <v>2</v>
      </c>
      <c r="D167" s="53">
        <v>1</v>
      </c>
      <c r="E167" s="54">
        <v>1</v>
      </c>
      <c r="F167" s="56"/>
      <c r="G167" s="47" t="s">
        <v>125</v>
      </c>
      <c r="H167" s="42">
        <v>138</v>
      </c>
      <c r="I167" s="44">
        <f>SUM(I168:I170)</f>
        <v>0</v>
      </c>
      <c r="J167" s="83">
        <f>SUM(J168:J170)</f>
        <v>0</v>
      </c>
      <c r="K167" s="44">
        <f>SUM(K168:K170)</f>
        <v>0</v>
      </c>
      <c r="L167" s="43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5">
        <v>2</v>
      </c>
      <c r="B168" s="74">
        <v>9</v>
      </c>
      <c r="C168" s="74">
        <v>2</v>
      </c>
      <c r="D168" s="74">
        <v>1</v>
      </c>
      <c r="E168" s="75">
        <v>1</v>
      </c>
      <c r="F168" s="76">
        <v>1</v>
      </c>
      <c r="G168" s="47" t="s">
        <v>126</v>
      </c>
      <c r="H168" s="42">
        <v>139</v>
      </c>
      <c r="I168" s="100">
        <v>0</v>
      </c>
      <c r="J168" s="58">
        <v>0</v>
      </c>
      <c r="K168" s="58">
        <v>0</v>
      </c>
      <c r="L168" s="58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7">
        <v>2</v>
      </c>
      <c r="B169" s="53">
        <v>9</v>
      </c>
      <c r="C169" s="53">
        <v>2</v>
      </c>
      <c r="D169" s="53">
        <v>1</v>
      </c>
      <c r="E169" s="54">
        <v>1</v>
      </c>
      <c r="F169" s="56">
        <v>2</v>
      </c>
      <c r="G169" s="47" t="s">
        <v>127</v>
      </c>
      <c r="H169" s="42">
        <v>140</v>
      </c>
      <c r="I169" s="59">
        <v>0</v>
      </c>
      <c r="J169" s="103">
        <v>0</v>
      </c>
      <c r="K169" s="103">
        <v>0</v>
      </c>
      <c r="L169" s="103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7">
        <v>2</v>
      </c>
      <c r="B170" s="53">
        <v>9</v>
      </c>
      <c r="C170" s="53">
        <v>2</v>
      </c>
      <c r="D170" s="53">
        <v>1</v>
      </c>
      <c r="E170" s="54">
        <v>1</v>
      </c>
      <c r="F170" s="56">
        <v>3</v>
      </c>
      <c r="G170" s="47" t="s">
        <v>128</v>
      </c>
      <c r="H170" s="42">
        <v>141</v>
      </c>
      <c r="I170" s="59">
        <v>0</v>
      </c>
      <c r="J170" s="59">
        <v>0</v>
      </c>
      <c r="K170" s="59">
        <v>0</v>
      </c>
      <c r="L170" s="59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4">
        <v>2</v>
      </c>
      <c r="B171" s="104">
        <v>9</v>
      </c>
      <c r="C171" s="104">
        <v>2</v>
      </c>
      <c r="D171" s="104">
        <v>2</v>
      </c>
      <c r="E171" s="104"/>
      <c r="F171" s="104"/>
      <c r="G171" s="55" t="s">
        <v>129</v>
      </c>
      <c r="H171" s="42">
        <v>142</v>
      </c>
      <c r="I171" s="44">
        <f>I172</f>
        <v>0</v>
      </c>
      <c r="J171" s="83">
        <f>J172</f>
        <v>0</v>
      </c>
      <c r="K171" s="44">
        <f>K172</f>
        <v>0</v>
      </c>
      <c r="L171" s="43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7">
        <v>2</v>
      </c>
      <c r="B172" s="53">
        <v>9</v>
      </c>
      <c r="C172" s="53">
        <v>2</v>
      </c>
      <c r="D172" s="53">
        <v>2</v>
      </c>
      <c r="E172" s="54">
        <v>1</v>
      </c>
      <c r="F172" s="56"/>
      <c r="G172" s="47" t="s">
        <v>130</v>
      </c>
      <c r="H172" s="42">
        <v>143</v>
      </c>
      <c r="I172" s="64">
        <f>SUM(I173:I175)</f>
        <v>0</v>
      </c>
      <c r="J172" s="64">
        <f>SUM(J173:J175)</f>
        <v>0</v>
      </c>
      <c r="K172" s="64">
        <f>SUM(K173:K175)</f>
        <v>0</v>
      </c>
      <c r="L172" s="64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7">
        <v>2</v>
      </c>
      <c r="B173" s="53">
        <v>9</v>
      </c>
      <c r="C173" s="53">
        <v>2</v>
      </c>
      <c r="D173" s="53">
        <v>2</v>
      </c>
      <c r="E173" s="53">
        <v>1</v>
      </c>
      <c r="F173" s="56">
        <v>1</v>
      </c>
      <c r="G173" s="105" t="s">
        <v>131</v>
      </c>
      <c r="H173" s="42">
        <v>144</v>
      </c>
      <c r="I173" s="59">
        <v>0</v>
      </c>
      <c r="J173" s="58">
        <v>0</v>
      </c>
      <c r="K173" s="58">
        <v>0</v>
      </c>
      <c r="L173" s="58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6">
        <v>2</v>
      </c>
      <c r="B174" s="68">
        <v>9</v>
      </c>
      <c r="C174" s="66">
        <v>2</v>
      </c>
      <c r="D174" s="67">
        <v>2</v>
      </c>
      <c r="E174" s="67">
        <v>1</v>
      </c>
      <c r="F174" s="69">
        <v>2</v>
      </c>
      <c r="G174" s="68" t="s">
        <v>132</v>
      </c>
      <c r="H174" s="42">
        <v>145</v>
      </c>
      <c r="I174" s="58">
        <v>0</v>
      </c>
      <c r="J174" s="60">
        <v>0</v>
      </c>
      <c r="K174" s="60">
        <v>0</v>
      </c>
      <c r="L174" s="60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3">
        <v>2</v>
      </c>
      <c r="B175" s="77">
        <v>9</v>
      </c>
      <c r="C175" s="74">
        <v>2</v>
      </c>
      <c r="D175" s="75">
        <v>2</v>
      </c>
      <c r="E175" s="75">
        <v>1</v>
      </c>
      <c r="F175" s="76">
        <v>3</v>
      </c>
      <c r="G175" s="77" t="s">
        <v>133</v>
      </c>
      <c r="H175" s="42">
        <v>146</v>
      </c>
      <c r="I175" s="103">
        <v>0</v>
      </c>
      <c r="J175" s="103">
        <v>0</v>
      </c>
      <c r="K175" s="103">
        <v>0</v>
      </c>
      <c r="L175" s="103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8">
        <v>3</v>
      </c>
      <c r="B176" s="40"/>
      <c r="C176" s="38"/>
      <c r="D176" s="39"/>
      <c r="E176" s="39"/>
      <c r="F176" s="41"/>
      <c r="G176" s="91" t="s">
        <v>134</v>
      </c>
      <c r="H176" s="42">
        <v>147</v>
      </c>
      <c r="I176" s="43">
        <f>SUM(I177+I229+I294)</f>
        <v>0</v>
      </c>
      <c r="J176" s="83">
        <f>SUM(J177+J229+J294)</f>
        <v>0</v>
      </c>
      <c r="K176" s="44">
        <f>SUM(K177+K229+K294)</f>
        <v>0</v>
      </c>
      <c r="L176" s="43">
        <f>SUM(L177+L229+L294)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6">
        <v>3</v>
      </c>
      <c r="B177" s="38">
        <v>1</v>
      </c>
      <c r="C177" s="62"/>
      <c r="D177" s="45"/>
      <c r="E177" s="45"/>
      <c r="F177" s="99"/>
      <c r="G177" s="82" t="s">
        <v>135</v>
      </c>
      <c r="H177" s="42">
        <v>148</v>
      </c>
      <c r="I177" s="43">
        <f>SUM(I178+I200+I207+I219+I223)</f>
        <v>0</v>
      </c>
      <c r="J177" s="63">
        <f>SUM(J178+J200+J207+J219+J223)</f>
        <v>0</v>
      </c>
      <c r="K177" s="63">
        <f>SUM(K178+K200+K207+K219+K223)</f>
        <v>0</v>
      </c>
      <c r="L177" s="63">
        <f>SUM(L178+L200+L207+L219+L223)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8">
        <v>3</v>
      </c>
      <c r="B178" s="47">
        <v>1</v>
      </c>
      <c r="C178" s="48">
        <v>1</v>
      </c>
      <c r="D178" s="46"/>
      <c r="E178" s="46"/>
      <c r="F178" s="106"/>
      <c r="G178" s="57" t="s">
        <v>136</v>
      </c>
      <c r="H178" s="42">
        <v>149</v>
      </c>
      <c r="I178" s="63">
        <f>SUM(I179+I182+I187+I192+I197)</f>
        <v>0</v>
      </c>
      <c r="J178" s="83">
        <f>SUM(J179+J182+J187+J192+J197)</f>
        <v>0</v>
      </c>
      <c r="K178" s="44">
        <f>SUM(K179+K182+K187+K192+K197)</f>
        <v>0</v>
      </c>
      <c r="L178" s="43">
        <f>SUM(L179+L182+L187+L192+L197)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3">
        <v>3</v>
      </c>
      <c r="B179" s="55">
        <v>1</v>
      </c>
      <c r="C179" s="53">
        <v>1</v>
      </c>
      <c r="D179" s="54">
        <v>1</v>
      </c>
      <c r="E179" s="54"/>
      <c r="F179" s="107"/>
      <c r="G179" s="57" t="s">
        <v>137</v>
      </c>
      <c r="H179" s="42">
        <v>150</v>
      </c>
      <c r="I179" s="43">
        <f t="shared" ref="I179:L180" si="18">I180</f>
        <v>0</v>
      </c>
      <c r="J179" s="84">
        <f t="shared" si="18"/>
        <v>0</v>
      </c>
      <c r="K179" s="64">
        <f t="shared" si="18"/>
        <v>0</v>
      </c>
      <c r="L179" s="63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3">
        <v>3</v>
      </c>
      <c r="B180" s="55">
        <v>1</v>
      </c>
      <c r="C180" s="53">
        <v>1</v>
      </c>
      <c r="D180" s="54">
        <v>1</v>
      </c>
      <c r="E180" s="54">
        <v>1</v>
      </c>
      <c r="F180" s="87"/>
      <c r="G180" s="57" t="s">
        <v>138</v>
      </c>
      <c r="H180" s="42">
        <v>151</v>
      </c>
      <c r="I180" s="63">
        <f t="shared" si="18"/>
        <v>0</v>
      </c>
      <c r="J180" s="43">
        <f t="shared" si="18"/>
        <v>0</v>
      </c>
      <c r="K180" s="43">
        <f t="shared" si="18"/>
        <v>0</v>
      </c>
      <c r="L180" s="43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3">
        <v>3</v>
      </c>
      <c r="B181" s="55">
        <v>1</v>
      </c>
      <c r="C181" s="53">
        <v>1</v>
      </c>
      <c r="D181" s="54">
        <v>1</v>
      </c>
      <c r="E181" s="54">
        <v>1</v>
      </c>
      <c r="F181" s="87">
        <v>1</v>
      </c>
      <c r="G181" s="57" t="s">
        <v>138</v>
      </c>
      <c r="H181" s="42">
        <v>152</v>
      </c>
      <c r="I181" s="60">
        <v>0</v>
      </c>
      <c r="J181" s="60">
        <v>0</v>
      </c>
      <c r="K181" s="60">
        <v>0</v>
      </c>
      <c r="L181" s="60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8">
        <v>3</v>
      </c>
      <c r="B182" s="46">
        <v>1</v>
      </c>
      <c r="C182" s="46">
        <v>1</v>
      </c>
      <c r="D182" s="46">
        <v>2</v>
      </c>
      <c r="E182" s="46"/>
      <c r="F182" s="49"/>
      <c r="G182" s="47" t="s">
        <v>139</v>
      </c>
      <c r="H182" s="42">
        <v>153</v>
      </c>
      <c r="I182" s="63">
        <f>I183</f>
        <v>0</v>
      </c>
      <c r="J182" s="84">
        <f>J183</f>
        <v>0</v>
      </c>
      <c r="K182" s="64">
        <f>K183</f>
        <v>0</v>
      </c>
      <c r="L182" s="63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3">
        <v>3</v>
      </c>
      <c r="B183" s="54">
        <v>1</v>
      </c>
      <c r="C183" s="54">
        <v>1</v>
      </c>
      <c r="D183" s="54">
        <v>2</v>
      </c>
      <c r="E183" s="54">
        <v>1</v>
      </c>
      <c r="F183" s="56"/>
      <c r="G183" s="47" t="s">
        <v>139</v>
      </c>
      <c r="H183" s="42">
        <v>154</v>
      </c>
      <c r="I183" s="43">
        <f>SUM(I184:I186)</f>
        <v>0</v>
      </c>
      <c r="J183" s="83">
        <f>SUM(J184:J186)</f>
        <v>0</v>
      </c>
      <c r="K183" s="44">
        <f>SUM(K184:K186)</f>
        <v>0</v>
      </c>
      <c r="L183" s="43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8">
        <v>3</v>
      </c>
      <c r="B184" s="46">
        <v>1</v>
      </c>
      <c r="C184" s="46">
        <v>1</v>
      </c>
      <c r="D184" s="46">
        <v>2</v>
      </c>
      <c r="E184" s="46">
        <v>1</v>
      </c>
      <c r="F184" s="49">
        <v>1</v>
      </c>
      <c r="G184" s="47" t="s">
        <v>140</v>
      </c>
      <c r="H184" s="42">
        <v>155</v>
      </c>
      <c r="I184" s="58">
        <v>0</v>
      </c>
      <c r="J184" s="58">
        <v>0</v>
      </c>
      <c r="K184" s="58">
        <v>0</v>
      </c>
      <c r="L184" s="103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3">
        <v>3</v>
      </c>
      <c r="B185" s="54">
        <v>1</v>
      </c>
      <c r="C185" s="54">
        <v>1</v>
      </c>
      <c r="D185" s="54">
        <v>2</v>
      </c>
      <c r="E185" s="54">
        <v>1</v>
      </c>
      <c r="F185" s="56">
        <v>2</v>
      </c>
      <c r="G185" s="55" t="s">
        <v>141</v>
      </c>
      <c r="H185" s="42">
        <v>156</v>
      </c>
      <c r="I185" s="60">
        <v>0</v>
      </c>
      <c r="J185" s="60">
        <v>0</v>
      </c>
      <c r="K185" s="60">
        <v>0</v>
      </c>
      <c r="L185" s="60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8">
        <v>3</v>
      </c>
      <c r="B186" s="46">
        <v>1</v>
      </c>
      <c r="C186" s="46">
        <v>1</v>
      </c>
      <c r="D186" s="46">
        <v>2</v>
      </c>
      <c r="E186" s="46">
        <v>1</v>
      </c>
      <c r="F186" s="49">
        <v>3</v>
      </c>
      <c r="G186" s="47" t="s">
        <v>142</v>
      </c>
      <c r="H186" s="42">
        <v>157</v>
      </c>
      <c r="I186" s="58">
        <v>0</v>
      </c>
      <c r="J186" s="58">
        <v>0</v>
      </c>
      <c r="K186" s="58">
        <v>0</v>
      </c>
      <c r="L186" s="103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3">
        <v>3</v>
      </c>
      <c r="B187" s="54">
        <v>1</v>
      </c>
      <c r="C187" s="54">
        <v>1</v>
      </c>
      <c r="D187" s="54">
        <v>3</v>
      </c>
      <c r="E187" s="54"/>
      <c r="F187" s="56"/>
      <c r="G187" s="55" t="s">
        <v>143</v>
      </c>
      <c r="H187" s="42">
        <v>158</v>
      </c>
      <c r="I187" s="43">
        <f>I188</f>
        <v>0</v>
      </c>
      <c r="J187" s="83">
        <f>J188</f>
        <v>0</v>
      </c>
      <c r="K187" s="44">
        <f>K188</f>
        <v>0</v>
      </c>
      <c r="L187" s="43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3">
        <v>3</v>
      </c>
      <c r="B188" s="54">
        <v>1</v>
      </c>
      <c r="C188" s="54">
        <v>1</v>
      </c>
      <c r="D188" s="54">
        <v>3</v>
      </c>
      <c r="E188" s="54">
        <v>1</v>
      </c>
      <c r="F188" s="56"/>
      <c r="G188" s="55" t="s">
        <v>143</v>
      </c>
      <c r="H188" s="42">
        <v>159</v>
      </c>
      <c r="I188" s="43">
        <f>SUM(I189:I191)</f>
        <v>0</v>
      </c>
      <c r="J188" s="43">
        <f>SUM(J189:J191)</f>
        <v>0</v>
      </c>
      <c r="K188" s="43">
        <f>SUM(K189:K191)</f>
        <v>0</v>
      </c>
      <c r="L188" s="43">
        <f>SUM(L189:L191)</f>
        <v>0</v>
      </c>
      <c r="M188" s="1"/>
      <c r="N188" s="1"/>
      <c r="O188" s="1"/>
      <c r="P188" s="1"/>
      <c r="Q188" s="1"/>
      <c r="R188" s="1"/>
      <c r="S188" s="1"/>
    </row>
    <row r="189" spans="1:19" ht="13.5" hidden="1" customHeight="1" collapsed="1">
      <c r="A189" s="53">
        <v>3</v>
      </c>
      <c r="B189" s="54">
        <v>1</v>
      </c>
      <c r="C189" s="54">
        <v>1</v>
      </c>
      <c r="D189" s="54">
        <v>3</v>
      </c>
      <c r="E189" s="54">
        <v>1</v>
      </c>
      <c r="F189" s="56">
        <v>1</v>
      </c>
      <c r="G189" s="55" t="s">
        <v>144</v>
      </c>
      <c r="H189" s="42">
        <v>160</v>
      </c>
      <c r="I189" s="60">
        <v>0</v>
      </c>
      <c r="J189" s="60">
        <v>0</v>
      </c>
      <c r="K189" s="60">
        <v>0</v>
      </c>
      <c r="L189" s="103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3">
        <v>3</v>
      </c>
      <c r="B190" s="54">
        <v>1</v>
      </c>
      <c r="C190" s="54">
        <v>1</v>
      </c>
      <c r="D190" s="54">
        <v>3</v>
      </c>
      <c r="E190" s="54">
        <v>1</v>
      </c>
      <c r="F190" s="56">
        <v>2</v>
      </c>
      <c r="G190" s="55" t="s">
        <v>145</v>
      </c>
      <c r="H190" s="42">
        <v>161</v>
      </c>
      <c r="I190" s="58">
        <v>0</v>
      </c>
      <c r="J190" s="60">
        <v>0</v>
      </c>
      <c r="K190" s="60">
        <v>0</v>
      </c>
      <c r="L190" s="60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3">
        <v>3</v>
      </c>
      <c r="B191" s="54">
        <v>1</v>
      </c>
      <c r="C191" s="54">
        <v>1</v>
      </c>
      <c r="D191" s="54">
        <v>3</v>
      </c>
      <c r="E191" s="54">
        <v>1</v>
      </c>
      <c r="F191" s="56">
        <v>3</v>
      </c>
      <c r="G191" s="57" t="s">
        <v>146</v>
      </c>
      <c r="H191" s="42">
        <v>162</v>
      </c>
      <c r="I191" s="58">
        <v>0</v>
      </c>
      <c r="J191" s="60">
        <v>0</v>
      </c>
      <c r="K191" s="60">
        <v>0</v>
      </c>
      <c r="L191" s="60">
        <v>0</v>
      </c>
      <c r="M191" s="1"/>
      <c r="N191" s="1"/>
      <c r="O191" s="1"/>
      <c r="P191" s="1"/>
      <c r="Q191" s="1"/>
      <c r="R191" s="1"/>
      <c r="S191" s="1"/>
    </row>
    <row r="192" spans="1:19" ht="18" hidden="1" customHeight="1" collapsed="1">
      <c r="A192" s="66">
        <v>3</v>
      </c>
      <c r="B192" s="67">
        <v>1</v>
      </c>
      <c r="C192" s="67">
        <v>1</v>
      </c>
      <c r="D192" s="67">
        <v>4</v>
      </c>
      <c r="E192" s="67"/>
      <c r="F192" s="69"/>
      <c r="G192" s="68" t="s">
        <v>147</v>
      </c>
      <c r="H192" s="42">
        <v>163</v>
      </c>
      <c r="I192" s="43">
        <f>I193</f>
        <v>0</v>
      </c>
      <c r="J192" s="85">
        <f>J193</f>
        <v>0</v>
      </c>
      <c r="K192" s="51">
        <f>K193</f>
        <v>0</v>
      </c>
      <c r="L192" s="52">
        <f>L193</f>
        <v>0</v>
      </c>
      <c r="M192" s="1"/>
      <c r="N192" s="1"/>
      <c r="O192" s="1"/>
      <c r="P192" s="1"/>
      <c r="Q192" s="1"/>
      <c r="R192" s="1"/>
      <c r="S192" s="1"/>
    </row>
    <row r="193" spans="1:19" ht="13.5" hidden="1" customHeight="1" collapsed="1">
      <c r="A193" s="53">
        <v>3</v>
      </c>
      <c r="B193" s="54">
        <v>1</v>
      </c>
      <c r="C193" s="54">
        <v>1</v>
      </c>
      <c r="D193" s="54">
        <v>4</v>
      </c>
      <c r="E193" s="54">
        <v>1</v>
      </c>
      <c r="F193" s="56"/>
      <c r="G193" s="68" t="s">
        <v>147</v>
      </c>
      <c r="H193" s="42">
        <v>164</v>
      </c>
      <c r="I193" s="63">
        <f>SUM(I194:I196)</f>
        <v>0</v>
      </c>
      <c r="J193" s="83">
        <f>SUM(J194:J196)</f>
        <v>0</v>
      </c>
      <c r="K193" s="44">
        <f>SUM(K194:K196)</f>
        <v>0</v>
      </c>
      <c r="L193" s="43">
        <f>SUM(L194:L196)</f>
        <v>0</v>
      </c>
      <c r="M193" s="1"/>
      <c r="N193" s="1"/>
      <c r="O193" s="1"/>
      <c r="P193" s="1"/>
      <c r="Q193" s="1"/>
      <c r="R193" s="1"/>
      <c r="S193" s="1"/>
    </row>
    <row r="194" spans="1:19" ht="17.25" hidden="1" customHeight="1" collapsed="1">
      <c r="A194" s="53">
        <v>3</v>
      </c>
      <c r="B194" s="54">
        <v>1</v>
      </c>
      <c r="C194" s="54">
        <v>1</v>
      </c>
      <c r="D194" s="54">
        <v>4</v>
      </c>
      <c r="E194" s="54">
        <v>1</v>
      </c>
      <c r="F194" s="56">
        <v>1</v>
      </c>
      <c r="G194" s="55" t="s">
        <v>148</v>
      </c>
      <c r="H194" s="42">
        <v>165</v>
      </c>
      <c r="I194" s="60">
        <v>0</v>
      </c>
      <c r="J194" s="60">
        <v>0</v>
      </c>
      <c r="K194" s="60">
        <v>0</v>
      </c>
      <c r="L194" s="103">
        <v>0</v>
      </c>
      <c r="M194" s="1"/>
      <c r="N194" s="1"/>
      <c r="O194" s="1"/>
      <c r="P194" s="1"/>
      <c r="Q194" s="1"/>
      <c r="R194" s="1"/>
      <c r="S194" s="1"/>
    </row>
    <row r="195" spans="1:19" ht="25.5" hidden="1" customHeight="1" collapsed="1">
      <c r="A195" s="48">
        <v>3</v>
      </c>
      <c r="B195" s="46">
        <v>1</v>
      </c>
      <c r="C195" s="46">
        <v>1</v>
      </c>
      <c r="D195" s="46">
        <v>4</v>
      </c>
      <c r="E195" s="46">
        <v>1</v>
      </c>
      <c r="F195" s="49">
        <v>2</v>
      </c>
      <c r="G195" s="47" t="s">
        <v>149</v>
      </c>
      <c r="H195" s="42">
        <v>166</v>
      </c>
      <c r="I195" s="58">
        <v>0</v>
      </c>
      <c r="J195" s="58">
        <v>0</v>
      </c>
      <c r="K195" s="58">
        <v>0</v>
      </c>
      <c r="L195" s="60">
        <v>0</v>
      </c>
      <c r="M195" s="1"/>
      <c r="N195" s="1"/>
      <c r="O195" s="1"/>
      <c r="P195" s="1"/>
      <c r="Q195" s="1"/>
      <c r="R195" s="1"/>
      <c r="S195" s="1"/>
    </row>
    <row r="196" spans="1:19" ht="14.25" hidden="1" customHeight="1" collapsed="1">
      <c r="A196" s="53">
        <v>3</v>
      </c>
      <c r="B196" s="54">
        <v>1</v>
      </c>
      <c r="C196" s="54">
        <v>1</v>
      </c>
      <c r="D196" s="54">
        <v>4</v>
      </c>
      <c r="E196" s="54">
        <v>1</v>
      </c>
      <c r="F196" s="56">
        <v>3</v>
      </c>
      <c r="G196" s="55" t="s">
        <v>150</v>
      </c>
      <c r="H196" s="42">
        <v>167</v>
      </c>
      <c r="I196" s="58">
        <v>0</v>
      </c>
      <c r="J196" s="58">
        <v>0</v>
      </c>
      <c r="K196" s="58">
        <v>0</v>
      </c>
      <c r="L196" s="60">
        <v>0</v>
      </c>
      <c r="M196" s="1"/>
      <c r="N196" s="1"/>
      <c r="O196" s="1"/>
      <c r="P196" s="1"/>
      <c r="Q196" s="1"/>
      <c r="R196" s="1"/>
      <c r="S196" s="1"/>
    </row>
    <row r="197" spans="1:19" ht="25.5" hidden="1" customHeight="1" collapsed="1">
      <c r="A197" s="53">
        <v>3</v>
      </c>
      <c r="B197" s="54">
        <v>1</v>
      </c>
      <c r="C197" s="54">
        <v>1</v>
      </c>
      <c r="D197" s="54">
        <v>5</v>
      </c>
      <c r="E197" s="54"/>
      <c r="F197" s="56"/>
      <c r="G197" s="55" t="s">
        <v>151</v>
      </c>
      <c r="H197" s="42">
        <v>168</v>
      </c>
      <c r="I197" s="43">
        <f t="shared" ref="I197:L198" si="19">I198</f>
        <v>0</v>
      </c>
      <c r="J197" s="83">
        <f t="shared" si="19"/>
        <v>0</v>
      </c>
      <c r="K197" s="44">
        <f t="shared" si="19"/>
        <v>0</v>
      </c>
      <c r="L197" s="43">
        <f t="shared" si="19"/>
        <v>0</v>
      </c>
      <c r="M197" s="1"/>
      <c r="N197" s="1"/>
      <c r="O197" s="1"/>
      <c r="P197" s="1"/>
      <c r="Q197" s="1"/>
      <c r="R197" s="1"/>
      <c r="S197" s="1"/>
    </row>
    <row r="198" spans="1:19" ht="26.25" hidden="1" customHeight="1" collapsed="1">
      <c r="A198" s="66">
        <v>3</v>
      </c>
      <c r="B198" s="67">
        <v>1</v>
      </c>
      <c r="C198" s="67">
        <v>1</v>
      </c>
      <c r="D198" s="67">
        <v>5</v>
      </c>
      <c r="E198" s="67">
        <v>1</v>
      </c>
      <c r="F198" s="69"/>
      <c r="G198" s="55" t="s">
        <v>151</v>
      </c>
      <c r="H198" s="42">
        <v>169</v>
      </c>
      <c r="I198" s="44">
        <f t="shared" si="19"/>
        <v>0</v>
      </c>
      <c r="J198" s="44">
        <f t="shared" si="19"/>
        <v>0</v>
      </c>
      <c r="K198" s="44">
        <f t="shared" si="19"/>
        <v>0</v>
      </c>
      <c r="L198" s="44">
        <f t="shared" si="19"/>
        <v>0</v>
      </c>
      <c r="M198" s="1"/>
      <c r="N198" s="1"/>
      <c r="O198" s="1"/>
      <c r="P198" s="1"/>
      <c r="Q198" s="1"/>
      <c r="R198" s="1"/>
      <c r="S198" s="1"/>
    </row>
    <row r="199" spans="1:19" ht="27" hidden="1" customHeight="1" collapsed="1">
      <c r="A199" s="53">
        <v>3</v>
      </c>
      <c r="B199" s="54">
        <v>1</v>
      </c>
      <c r="C199" s="54">
        <v>1</v>
      </c>
      <c r="D199" s="54">
        <v>5</v>
      </c>
      <c r="E199" s="54">
        <v>1</v>
      </c>
      <c r="F199" s="56">
        <v>1</v>
      </c>
      <c r="G199" s="55" t="s">
        <v>151</v>
      </c>
      <c r="H199" s="42">
        <v>170</v>
      </c>
      <c r="I199" s="58">
        <v>0</v>
      </c>
      <c r="J199" s="60">
        <v>0</v>
      </c>
      <c r="K199" s="60">
        <v>0</v>
      </c>
      <c r="L199" s="60">
        <v>0</v>
      </c>
      <c r="M199" s="1"/>
      <c r="N199" s="1"/>
      <c r="O199" s="1"/>
      <c r="P199" s="1"/>
      <c r="Q199" s="1"/>
      <c r="R199" s="1"/>
      <c r="S199" s="1"/>
    </row>
    <row r="200" spans="1:19" ht="26.25" hidden="1" customHeight="1" collapsed="1">
      <c r="A200" s="66">
        <v>3</v>
      </c>
      <c r="B200" s="67">
        <v>1</v>
      </c>
      <c r="C200" s="67">
        <v>2</v>
      </c>
      <c r="D200" s="67"/>
      <c r="E200" s="67"/>
      <c r="F200" s="69"/>
      <c r="G200" s="68" t="s">
        <v>152</v>
      </c>
      <c r="H200" s="42">
        <v>171</v>
      </c>
      <c r="I200" s="43">
        <f t="shared" ref="I200:L201" si="20">I201</f>
        <v>0</v>
      </c>
      <c r="J200" s="85">
        <f t="shared" si="20"/>
        <v>0</v>
      </c>
      <c r="K200" s="51">
        <f t="shared" si="20"/>
        <v>0</v>
      </c>
      <c r="L200" s="52">
        <f t="shared" si="20"/>
        <v>0</v>
      </c>
      <c r="M200" s="1"/>
      <c r="N200" s="1"/>
      <c r="O200" s="1"/>
      <c r="P200" s="1"/>
      <c r="Q200" s="1"/>
      <c r="R200" s="1"/>
      <c r="S200" s="1"/>
    </row>
    <row r="201" spans="1:19" ht="25.5" hidden="1" customHeight="1" collapsed="1">
      <c r="A201" s="53">
        <v>3</v>
      </c>
      <c r="B201" s="54">
        <v>1</v>
      </c>
      <c r="C201" s="54">
        <v>2</v>
      </c>
      <c r="D201" s="54">
        <v>1</v>
      </c>
      <c r="E201" s="54"/>
      <c r="F201" s="56"/>
      <c r="G201" s="68" t="s">
        <v>152</v>
      </c>
      <c r="H201" s="42">
        <v>172</v>
      </c>
      <c r="I201" s="63">
        <f t="shared" si="20"/>
        <v>0</v>
      </c>
      <c r="J201" s="83">
        <f t="shared" si="20"/>
        <v>0</v>
      </c>
      <c r="K201" s="44">
        <f t="shared" si="20"/>
        <v>0</v>
      </c>
      <c r="L201" s="43">
        <f t="shared" si="20"/>
        <v>0</v>
      </c>
      <c r="M201" s="1"/>
      <c r="N201" s="1"/>
      <c r="O201" s="1"/>
      <c r="P201" s="1"/>
      <c r="Q201" s="1"/>
      <c r="R201" s="1"/>
      <c r="S201" s="1"/>
    </row>
    <row r="202" spans="1:19" ht="26.25" hidden="1" customHeight="1" collapsed="1">
      <c r="A202" s="48">
        <v>3</v>
      </c>
      <c r="B202" s="46">
        <v>1</v>
      </c>
      <c r="C202" s="46">
        <v>2</v>
      </c>
      <c r="D202" s="46">
        <v>1</v>
      </c>
      <c r="E202" s="46">
        <v>1</v>
      </c>
      <c r="F202" s="49"/>
      <c r="G202" s="68" t="s">
        <v>152</v>
      </c>
      <c r="H202" s="42">
        <v>173</v>
      </c>
      <c r="I202" s="43">
        <f>SUM(I203:I206)</f>
        <v>0</v>
      </c>
      <c r="J202" s="84">
        <f>SUM(J203:J206)</f>
        <v>0</v>
      </c>
      <c r="K202" s="64">
        <f>SUM(K203:K206)</f>
        <v>0</v>
      </c>
      <c r="L202" s="63">
        <f>SUM(L203:L206)</f>
        <v>0</v>
      </c>
      <c r="M202" s="1"/>
      <c r="N202" s="1"/>
      <c r="O202" s="1"/>
      <c r="P202" s="1"/>
      <c r="Q202" s="1"/>
      <c r="R202" s="1"/>
      <c r="S202" s="1"/>
    </row>
    <row r="203" spans="1:19" ht="41.25" hidden="1" customHeight="1" collapsed="1">
      <c r="A203" s="53">
        <v>3</v>
      </c>
      <c r="B203" s="54">
        <v>1</v>
      </c>
      <c r="C203" s="54">
        <v>2</v>
      </c>
      <c r="D203" s="54">
        <v>1</v>
      </c>
      <c r="E203" s="54">
        <v>1</v>
      </c>
      <c r="F203" s="56">
        <v>2</v>
      </c>
      <c r="G203" s="55" t="s">
        <v>153</v>
      </c>
      <c r="H203" s="42">
        <v>174</v>
      </c>
      <c r="I203" s="60">
        <v>0</v>
      </c>
      <c r="J203" s="60">
        <v>0</v>
      </c>
      <c r="K203" s="60">
        <v>0</v>
      </c>
      <c r="L203" s="60">
        <v>0</v>
      </c>
      <c r="M203" s="1"/>
      <c r="N203" s="1"/>
      <c r="O203" s="1"/>
      <c r="P203" s="1"/>
      <c r="Q203" s="1"/>
      <c r="R203" s="1"/>
      <c r="S203" s="1"/>
    </row>
    <row r="204" spans="1:19" ht="14.25" hidden="1" customHeight="1" collapsed="1">
      <c r="A204" s="53">
        <v>3</v>
      </c>
      <c r="B204" s="54">
        <v>1</v>
      </c>
      <c r="C204" s="54">
        <v>2</v>
      </c>
      <c r="D204" s="53">
        <v>1</v>
      </c>
      <c r="E204" s="54">
        <v>1</v>
      </c>
      <c r="F204" s="56">
        <v>3</v>
      </c>
      <c r="G204" s="55" t="s">
        <v>154</v>
      </c>
      <c r="H204" s="42">
        <v>175</v>
      </c>
      <c r="I204" s="60">
        <v>0</v>
      </c>
      <c r="J204" s="60">
        <v>0</v>
      </c>
      <c r="K204" s="60">
        <v>0</v>
      </c>
      <c r="L204" s="60">
        <v>0</v>
      </c>
      <c r="M204" s="1"/>
      <c r="N204" s="1"/>
      <c r="O204" s="1"/>
      <c r="P204" s="1"/>
      <c r="Q204" s="1"/>
      <c r="R204" s="1"/>
      <c r="S204" s="1"/>
    </row>
    <row r="205" spans="1:19" ht="18.75" hidden="1" customHeight="1" collapsed="1">
      <c r="A205" s="53">
        <v>3</v>
      </c>
      <c r="B205" s="54">
        <v>1</v>
      </c>
      <c r="C205" s="54">
        <v>2</v>
      </c>
      <c r="D205" s="53">
        <v>1</v>
      </c>
      <c r="E205" s="54">
        <v>1</v>
      </c>
      <c r="F205" s="56">
        <v>4</v>
      </c>
      <c r="G205" s="55" t="s">
        <v>155</v>
      </c>
      <c r="H205" s="42">
        <v>176</v>
      </c>
      <c r="I205" s="60">
        <v>0</v>
      </c>
      <c r="J205" s="60">
        <v>0</v>
      </c>
      <c r="K205" s="60">
        <v>0</v>
      </c>
      <c r="L205" s="60">
        <v>0</v>
      </c>
      <c r="M205" s="1"/>
      <c r="N205" s="1"/>
      <c r="O205" s="1"/>
      <c r="P205" s="1"/>
      <c r="Q205" s="1"/>
      <c r="R205" s="1"/>
      <c r="S205" s="1"/>
    </row>
    <row r="206" spans="1:19" ht="17.25" hidden="1" customHeight="1" collapsed="1">
      <c r="A206" s="66">
        <v>3</v>
      </c>
      <c r="B206" s="75">
        <v>1</v>
      </c>
      <c r="C206" s="75">
        <v>2</v>
      </c>
      <c r="D206" s="74">
        <v>1</v>
      </c>
      <c r="E206" s="75">
        <v>1</v>
      </c>
      <c r="F206" s="76">
        <v>5</v>
      </c>
      <c r="G206" s="77" t="s">
        <v>156</v>
      </c>
      <c r="H206" s="42">
        <v>177</v>
      </c>
      <c r="I206" s="60">
        <v>0</v>
      </c>
      <c r="J206" s="60">
        <v>0</v>
      </c>
      <c r="K206" s="60">
        <v>0</v>
      </c>
      <c r="L206" s="103">
        <v>0</v>
      </c>
      <c r="M206" s="1"/>
      <c r="N206" s="1"/>
      <c r="O206" s="1"/>
      <c r="P206" s="1"/>
      <c r="Q206" s="1"/>
      <c r="R206" s="1"/>
      <c r="S206" s="1"/>
    </row>
    <row r="207" spans="1:19" ht="15" hidden="1" customHeight="1" collapsed="1">
      <c r="A207" s="53">
        <v>3</v>
      </c>
      <c r="B207" s="54">
        <v>1</v>
      </c>
      <c r="C207" s="54">
        <v>3</v>
      </c>
      <c r="D207" s="53"/>
      <c r="E207" s="54"/>
      <c r="F207" s="56"/>
      <c r="G207" s="55" t="s">
        <v>157</v>
      </c>
      <c r="H207" s="42">
        <v>178</v>
      </c>
      <c r="I207" s="43">
        <f>SUM(I208+I211)</f>
        <v>0</v>
      </c>
      <c r="J207" s="83">
        <f>SUM(J208+J211)</f>
        <v>0</v>
      </c>
      <c r="K207" s="44">
        <f>SUM(K208+K211)</f>
        <v>0</v>
      </c>
      <c r="L207" s="43">
        <f>SUM(L208+L211)</f>
        <v>0</v>
      </c>
      <c r="M207" s="1"/>
      <c r="N207" s="1"/>
      <c r="O207" s="1"/>
      <c r="P207" s="1"/>
      <c r="Q207" s="1"/>
      <c r="R207" s="1"/>
      <c r="S207" s="1"/>
    </row>
    <row r="208" spans="1:19" ht="27.75" hidden="1" customHeight="1" collapsed="1">
      <c r="A208" s="48">
        <v>3</v>
      </c>
      <c r="B208" s="46">
        <v>1</v>
      </c>
      <c r="C208" s="46">
        <v>3</v>
      </c>
      <c r="D208" s="48">
        <v>1</v>
      </c>
      <c r="E208" s="53"/>
      <c r="F208" s="49"/>
      <c r="G208" s="47" t="s">
        <v>158</v>
      </c>
      <c r="H208" s="42">
        <v>179</v>
      </c>
      <c r="I208" s="63">
        <f t="shared" ref="I208:L209" si="21">I209</f>
        <v>0</v>
      </c>
      <c r="J208" s="84">
        <f t="shared" si="21"/>
        <v>0</v>
      </c>
      <c r="K208" s="64">
        <f t="shared" si="21"/>
        <v>0</v>
      </c>
      <c r="L208" s="63">
        <f t="shared" si="21"/>
        <v>0</v>
      </c>
      <c r="M208" s="1"/>
      <c r="N208" s="1"/>
      <c r="O208" s="1"/>
      <c r="P208" s="1"/>
      <c r="Q208" s="1"/>
      <c r="R208" s="1"/>
      <c r="S208" s="1"/>
    </row>
    <row r="209" spans="1:19" ht="30.75" hidden="1" customHeight="1" collapsed="1">
      <c r="A209" s="53">
        <v>3</v>
      </c>
      <c r="B209" s="54">
        <v>1</v>
      </c>
      <c r="C209" s="54">
        <v>3</v>
      </c>
      <c r="D209" s="53">
        <v>1</v>
      </c>
      <c r="E209" s="53">
        <v>1</v>
      </c>
      <c r="F209" s="56"/>
      <c r="G209" s="47" t="s">
        <v>158</v>
      </c>
      <c r="H209" s="42">
        <v>180</v>
      </c>
      <c r="I209" s="43">
        <f t="shared" si="21"/>
        <v>0</v>
      </c>
      <c r="J209" s="83">
        <f t="shared" si="21"/>
        <v>0</v>
      </c>
      <c r="K209" s="44">
        <f t="shared" si="21"/>
        <v>0</v>
      </c>
      <c r="L209" s="43">
        <f t="shared" si="21"/>
        <v>0</v>
      </c>
      <c r="M209" s="1"/>
      <c r="N209" s="1"/>
      <c r="O209" s="1"/>
      <c r="P209" s="1"/>
      <c r="Q209" s="1"/>
      <c r="R209" s="1"/>
      <c r="S209" s="1"/>
    </row>
    <row r="210" spans="1:19" ht="27.75" hidden="1" customHeight="1" collapsed="1">
      <c r="A210" s="53">
        <v>3</v>
      </c>
      <c r="B210" s="55">
        <v>1</v>
      </c>
      <c r="C210" s="53">
        <v>3</v>
      </c>
      <c r="D210" s="54">
        <v>1</v>
      </c>
      <c r="E210" s="54">
        <v>1</v>
      </c>
      <c r="F210" s="56">
        <v>1</v>
      </c>
      <c r="G210" s="47" t="s">
        <v>158</v>
      </c>
      <c r="H210" s="42">
        <v>181</v>
      </c>
      <c r="I210" s="103">
        <v>0</v>
      </c>
      <c r="J210" s="103">
        <v>0</v>
      </c>
      <c r="K210" s="103">
        <v>0</v>
      </c>
      <c r="L210" s="103">
        <v>0</v>
      </c>
      <c r="M210" s="1"/>
      <c r="N210" s="1"/>
      <c r="O210" s="1"/>
      <c r="P210" s="1"/>
      <c r="Q210" s="1"/>
      <c r="R210" s="1"/>
      <c r="S210" s="1"/>
    </row>
    <row r="211" spans="1:19" ht="15" hidden="1" customHeight="1" collapsed="1">
      <c r="A211" s="53">
        <v>3</v>
      </c>
      <c r="B211" s="55">
        <v>1</v>
      </c>
      <c r="C211" s="53">
        <v>3</v>
      </c>
      <c r="D211" s="54">
        <v>2</v>
      </c>
      <c r="E211" s="54"/>
      <c r="F211" s="56"/>
      <c r="G211" s="55" t="s">
        <v>159</v>
      </c>
      <c r="H211" s="42">
        <v>182</v>
      </c>
      <c r="I211" s="43">
        <f>I212</f>
        <v>0</v>
      </c>
      <c r="J211" s="83">
        <f>J212</f>
        <v>0</v>
      </c>
      <c r="K211" s="44">
        <f>K212</f>
        <v>0</v>
      </c>
      <c r="L211" s="43">
        <f>L212</f>
        <v>0</v>
      </c>
      <c r="M211" s="1"/>
      <c r="N211" s="1"/>
      <c r="O211" s="1"/>
      <c r="P211" s="1"/>
      <c r="Q211" s="1"/>
      <c r="R211" s="1"/>
      <c r="S211" s="1"/>
    </row>
    <row r="212" spans="1:19" ht="15.75" hidden="1" customHeight="1" collapsed="1">
      <c r="A212" s="48">
        <v>3</v>
      </c>
      <c r="B212" s="47">
        <v>1</v>
      </c>
      <c r="C212" s="48">
        <v>3</v>
      </c>
      <c r="D212" s="46">
        <v>2</v>
      </c>
      <c r="E212" s="46">
        <v>1</v>
      </c>
      <c r="F212" s="49"/>
      <c r="G212" s="55" t="s">
        <v>159</v>
      </c>
      <c r="H212" s="42">
        <v>183</v>
      </c>
      <c r="I212" s="43">
        <f>SUM(I213:I218)</f>
        <v>0</v>
      </c>
      <c r="J212" s="43">
        <f>SUM(J213:J218)</f>
        <v>0</v>
      </c>
      <c r="K212" s="43">
        <f>SUM(K213:K218)</f>
        <v>0</v>
      </c>
      <c r="L212" s="43">
        <f>SUM(L213:L218)</f>
        <v>0</v>
      </c>
      <c r="M212" s="139"/>
      <c r="N212" s="139"/>
      <c r="O212" s="139"/>
      <c r="P212" s="139"/>
      <c r="Q212" s="1"/>
      <c r="R212" s="1"/>
      <c r="S212" s="1"/>
    </row>
    <row r="213" spans="1:19" ht="15" hidden="1" customHeight="1" collapsed="1">
      <c r="A213" s="53">
        <v>3</v>
      </c>
      <c r="B213" s="55">
        <v>1</v>
      </c>
      <c r="C213" s="53">
        <v>3</v>
      </c>
      <c r="D213" s="54">
        <v>2</v>
      </c>
      <c r="E213" s="54">
        <v>1</v>
      </c>
      <c r="F213" s="56">
        <v>1</v>
      </c>
      <c r="G213" s="55" t="s">
        <v>160</v>
      </c>
      <c r="H213" s="42">
        <v>184</v>
      </c>
      <c r="I213" s="60">
        <v>0</v>
      </c>
      <c r="J213" s="60">
        <v>0</v>
      </c>
      <c r="K213" s="60">
        <v>0</v>
      </c>
      <c r="L213" s="103">
        <v>0</v>
      </c>
      <c r="M213" s="1"/>
      <c r="N213" s="1"/>
      <c r="O213" s="1"/>
      <c r="P213" s="1"/>
      <c r="Q213" s="1"/>
      <c r="R213" s="1"/>
      <c r="S213" s="1"/>
    </row>
    <row r="214" spans="1:19" ht="26.25" hidden="1" customHeight="1" collapsed="1">
      <c r="A214" s="53">
        <v>3</v>
      </c>
      <c r="B214" s="55">
        <v>1</v>
      </c>
      <c r="C214" s="53">
        <v>3</v>
      </c>
      <c r="D214" s="54">
        <v>2</v>
      </c>
      <c r="E214" s="54">
        <v>1</v>
      </c>
      <c r="F214" s="56">
        <v>2</v>
      </c>
      <c r="G214" s="55" t="s">
        <v>161</v>
      </c>
      <c r="H214" s="42">
        <v>185</v>
      </c>
      <c r="I214" s="60">
        <v>0</v>
      </c>
      <c r="J214" s="60">
        <v>0</v>
      </c>
      <c r="K214" s="60">
        <v>0</v>
      </c>
      <c r="L214" s="60">
        <v>0</v>
      </c>
      <c r="M214" s="1"/>
      <c r="N214" s="1"/>
      <c r="O214" s="1"/>
      <c r="P214" s="1"/>
      <c r="Q214" s="1"/>
      <c r="R214" s="1"/>
      <c r="S214" s="1"/>
    </row>
    <row r="215" spans="1:19" ht="16.5" hidden="1" customHeight="1" collapsed="1">
      <c r="A215" s="53">
        <v>3</v>
      </c>
      <c r="B215" s="55">
        <v>1</v>
      </c>
      <c r="C215" s="53">
        <v>3</v>
      </c>
      <c r="D215" s="54">
        <v>2</v>
      </c>
      <c r="E215" s="54">
        <v>1</v>
      </c>
      <c r="F215" s="56">
        <v>3</v>
      </c>
      <c r="G215" s="55" t="s">
        <v>162</v>
      </c>
      <c r="H215" s="42">
        <v>186</v>
      </c>
      <c r="I215" s="60">
        <v>0</v>
      </c>
      <c r="J215" s="60">
        <v>0</v>
      </c>
      <c r="K215" s="60">
        <v>0</v>
      </c>
      <c r="L215" s="60">
        <v>0</v>
      </c>
      <c r="M215" s="1"/>
      <c r="N215" s="1"/>
      <c r="O215" s="1"/>
      <c r="P215" s="1"/>
      <c r="Q215" s="1"/>
      <c r="R215" s="1"/>
      <c r="S215" s="1"/>
    </row>
    <row r="216" spans="1:19" ht="27.75" hidden="1" customHeight="1" collapsed="1">
      <c r="A216" s="53">
        <v>3</v>
      </c>
      <c r="B216" s="55">
        <v>1</v>
      </c>
      <c r="C216" s="53">
        <v>3</v>
      </c>
      <c r="D216" s="54">
        <v>2</v>
      </c>
      <c r="E216" s="54">
        <v>1</v>
      </c>
      <c r="F216" s="56">
        <v>4</v>
      </c>
      <c r="G216" s="55" t="s">
        <v>163</v>
      </c>
      <c r="H216" s="42">
        <v>187</v>
      </c>
      <c r="I216" s="60">
        <v>0</v>
      </c>
      <c r="J216" s="60">
        <v>0</v>
      </c>
      <c r="K216" s="60">
        <v>0</v>
      </c>
      <c r="L216" s="103">
        <v>0</v>
      </c>
      <c r="M216" s="1"/>
      <c r="N216" s="1"/>
      <c r="O216" s="1"/>
      <c r="P216" s="1"/>
      <c r="Q216" s="1"/>
      <c r="R216" s="1"/>
      <c r="S216" s="1"/>
    </row>
    <row r="217" spans="1:19" ht="15.75" hidden="1" customHeight="1" collapsed="1">
      <c r="A217" s="53">
        <v>3</v>
      </c>
      <c r="B217" s="55">
        <v>1</v>
      </c>
      <c r="C217" s="53">
        <v>3</v>
      </c>
      <c r="D217" s="54">
        <v>2</v>
      </c>
      <c r="E217" s="54">
        <v>1</v>
      </c>
      <c r="F217" s="56">
        <v>5</v>
      </c>
      <c r="G217" s="47" t="s">
        <v>164</v>
      </c>
      <c r="H217" s="42">
        <v>188</v>
      </c>
      <c r="I217" s="60">
        <v>0</v>
      </c>
      <c r="J217" s="60">
        <v>0</v>
      </c>
      <c r="K217" s="60">
        <v>0</v>
      </c>
      <c r="L217" s="60">
        <v>0</v>
      </c>
      <c r="M217" s="1"/>
      <c r="N217" s="1"/>
      <c r="O217" s="1"/>
      <c r="P217" s="1"/>
      <c r="Q217" s="1"/>
      <c r="R217" s="1"/>
      <c r="S217" s="1"/>
    </row>
    <row r="218" spans="1:19" ht="13.5" hidden="1" customHeight="1" collapsed="1">
      <c r="A218" s="53">
        <v>3</v>
      </c>
      <c r="B218" s="55">
        <v>1</v>
      </c>
      <c r="C218" s="53">
        <v>3</v>
      </c>
      <c r="D218" s="54">
        <v>2</v>
      </c>
      <c r="E218" s="54">
        <v>1</v>
      </c>
      <c r="F218" s="56">
        <v>6</v>
      </c>
      <c r="G218" s="47" t="s">
        <v>159</v>
      </c>
      <c r="H218" s="42">
        <v>189</v>
      </c>
      <c r="I218" s="60">
        <v>0</v>
      </c>
      <c r="J218" s="60">
        <v>0</v>
      </c>
      <c r="K218" s="60">
        <v>0</v>
      </c>
      <c r="L218" s="103">
        <v>0</v>
      </c>
      <c r="M218" s="1"/>
      <c r="N218" s="1"/>
      <c r="O218" s="1"/>
      <c r="P218" s="1"/>
      <c r="Q218" s="1"/>
      <c r="R218" s="1"/>
      <c r="S218" s="1"/>
    </row>
    <row r="219" spans="1:19" ht="27" hidden="1" customHeight="1" collapsed="1">
      <c r="A219" s="48">
        <v>3</v>
      </c>
      <c r="B219" s="46">
        <v>1</v>
      </c>
      <c r="C219" s="46">
        <v>4</v>
      </c>
      <c r="D219" s="46"/>
      <c r="E219" s="46"/>
      <c r="F219" s="49"/>
      <c r="G219" s="47" t="s">
        <v>165</v>
      </c>
      <c r="H219" s="42">
        <v>190</v>
      </c>
      <c r="I219" s="63">
        <f t="shared" ref="I219:L221" si="22">I220</f>
        <v>0</v>
      </c>
      <c r="J219" s="84">
        <f t="shared" si="22"/>
        <v>0</v>
      </c>
      <c r="K219" s="64">
        <f t="shared" si="22"/>
        <v>0</v>
      </c>
      <c r="L219" s="64">
        <f t="shared" si="22"/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66">
        <v>3</v>
      </c>
      <c r="B220" s="75">
        <v>1</v>
      </c>
      <c r="C220" s="75">
        <v>4</v>
      </c>
      <c r="D220" s="75">
        <v>1</v>
      </c>
      <c r="E220" s="75"/>
      <c r="F220" s="76"/>
      <c r="G220" s="47" t="s">
        <v>165</v>
      </c>
      <c r="H220" s="42">
        <v>191</v>
      </c>
      <c r="I220" s="70">
        <f t="shared" si="22"/>
        <v>0</v>
      </c>
      <c r="J220" s="96">
        <f t="shared" si="22"/>
        <v>0</v>
      </c>
      <c r="K220" s="71">
        <f t="shared" si="22"/>
        <v>0</v>
      </c>
      <c r="L220" s="71">
        <f t="shared" si="22"/>
        <v>0</v>
      </c>
      <c r="M220" s="1"/>
      <c r="N220" s="1"/>
      <c r="O220" s="1"/>
      <c r="P220" s="1"/>
      <c r="Q220" s="1"/>
      <c r="R220" s="1"/>
      <c r="S220" s="1"/>
    </row>
    <row r="221" spans="1:19" ht="27.75" hidden="1" customHeight="1" collapsed="1">
      <c r="A221" s="53">
        <v>3</v>
      </c>
      <c r="B221" s="54">
        <v>1</v>
      </c>
      <c r="C221" s="54">
        <v>4</v>
      </c>
      <c r="D221" s="54">
        <v>1</v>
      </c>
      <c r="E221" s="54">
        <v>1</v>
      </c>
      <c r="F221" s="56"/>
      <c r="G221" s="47" t="s">
        <v>166</v>
      </c>
      <c r="H221" s="42">
        <v>192</v>
      </c>
      <c r="I221" s="43">
        <f t="shared" si="22"/>
        <v>0</v>
      </c>
      <c r="J221" s="83">
        <f t="shared" si="22"/>
        <v>0</v>
      </c>
      <c r="K221" s="44">
        <f t="shared" si="22"/>
        <v>0</v>
      </c>
      <c r="L221" s="44">
        <f t="shared" si="22"/>
        <v>0</v>
      </c>
      <c r="M221" s="1"/>
      <c r="N221" s="1"/>
      <c r="O221" s="1"/>
      <c r="P221" s="1"/>
      <c r="Q221" s="1"/>
      <c r="R221" s="1"/>
      <c r="S221" s="1"/>
    </row>
    <row r="222" spans="1:19" ht="27" hidden="1" customHeight="1" collapsed="1">
      <c r="A222" s="57">
        <v>3</v>
      </c>
      <c r="B222" s="53">
        <v>1</v>
      </c>
      <c r="C222" s="54">
        <v>4</v>
      </c>
      <c r="D222" s="54">
        <v>1</v>
      </c>
      <c r="E222" s="54">
        <v>1</v>
      </c>
      <c r="F222" s="56">
        <v>1</v>
      </c>
      <c r="G222" s="47" t="s">
        <v>166</v>
      </c>
      <c r="H222" s="42">
        <v>193</v>
      </c>
      <c r="I222" s="60">
        <v>0</v>
      </c>
      <c r="J222" s="60">
        <v>0</v>
      </c>
      <c r="K222" s="60">
        <v>0</v>
      </c>
      <c r="L222" s="60">
        <v>0</v>
      </c>
      <c r="M222" s="1"/>
      <c r="N222" s="1"/>
      <c r="O222" s="1"/>
      <c r="P222" s="1"/>
      <c r="Q222" s="1"/>
      <c r="R222" s="1"/>
      <c r="S222" s="1"/>
    </row>
    <row r="223" spans="1:19" ht="26.25" hidden="1" customHeight="1" collapsed="1">
      <c r="A223" s="57">
        <v>3</v>
      </c>
      <c r="B223" s="54">
        <v>1</v>
      </c>
      <c r="C223" s="54">
        <v>5</v>
      </c>
      <c r="D223" s="54"/>
      <c r="E223" s="54"/>
      <c r="F223" s="56"/>
      <c r="G223" s="55" t="s">
        <v>167</v>
      </c>
      <c r="H223" s="42">
        <v>194</v>
      </c>
      <c r="I223" s="43">
        <f t="shared" ref="I223:L224" si="23">I224</f>
        <v>0</v>
      </c>
      <c r="J223" s="43">
        <f t="shared" si="23"/>
        <v>0</v>
      </c>
      <c r="K223" s="43">
        <f t="shared" si="23"/>
        <v>0</v>
      </c>
      <c r="L223" s="43">
        <f t="shared" si="23"/>
        <v>0</v>
      </c>
      <c r="M223" s="1"/>
      <c r="N223" s="1"/>
      <c r="O223" s="1"/>
      <c r="P223" s="1"/>
      <c r="Q223" s="1"/>
      <c r="R223" s="1"/>
      <c r="S223" s="1"/>
    </row>
    <row r="224" spans="1:19" ht="30" hidden="1" customHeight="1" collapsed="1">
      <c r="A224" s="57">
        <v>3</v>
      </c>
      <c r="B224" s="54">
        <v>1</v>
      </c>
      <c r="C224" s="54">
        <v>5</v>
      </c>
      <c r="D224" s="54">
        <v>1</v>
      </c>
      <c r="E224" s="54"/>
      <c r="F224" s="56"/>
      <c r="G224" s="55" t="s">
        <v>167</v>
      </c>
      <c r="H224" s="42">
        <v>195</v>
      </c>
      <c r="I224" s="43">
        <f t="shared" si="23"/>
        <v>0</v>
      </c>
      <c r="J224" s="43">
        <f t="shared" si="23"/>
        <v>0</v>
      </c>
      <c r="K224" s="43">
        <f t="shared" si="23"/>
        <v>0</v>
      </c>
      <c r="L224" s="43">
        <f t="shared" si="23"/>
        <v>0</v>
      </c>
      <c r="M224" s="1"/>
      <c r="N224" s="1"/>
      <c r="O224" s="1"/>
      <c r="P224" s="1"/>
      <c r="Q224" s="1"/>
      <c r="R224" s="1"/>
      <c r="S224" s="1"/>
    </row>
    <row r="225" spans="1:19" ht="27" hidden="1" customHeight="1" collapsed="1">
      <c r="A225" s="57">
        <v>3</v>
      </c>
      <c r="B225" s="54">
        <v>1</v>
      </c>
      <c r="C225" s="54">
        <v>5</v>
      </c>
      <c r="D225" s="54">
        <v>1</v>
      </c>
      <c r="E225" s="54">
        <v>1</v>
      </c>
      <c r="F225" s="56"/>
      <c r="G225" s="55" t="s">
        <v>167</v>
      </c>
      <c r="H225" s="42">
        <v>196</v>
      </c>
      <c r="I225" s="43">
        <f>SUM(I226:I228)</f>
        <v>0</v>
      </c>
      <c r="J225" s="43">
        <f>SUM(J226:J228)</f>
        <v>0</v>
      </c>
      <c r="K225" s="43">
        <f>SUM(K226:K228)</f>
        <v>0</v>
      </c>
      <c r="L225" s="43">
        <f>SUM(L226:L228)</f>
        <v>0</v>
      </c>
      <c r="M225" s="1"/>
      <c r="N225" s="1"/>
      <c r="O225" s="1"/>
      <c r="P225" s="1"/>
      <c r="Q225" s="1"/>
      <c r="R225" s="1"/>
      <c r="S225" s="1"/>
    </row>
    <row r="226" spans="1:19" ht="21" hidden="1" customHeight="1" collapsed="1">
      <c r="A226" s="57">
        <v>3</v>
      </c>
      <c r="B226" s="54">
        <v>1</v>
      </c>
      <c r="C226" s="54">
        <v>5</v>
      </c>
      <c r="D226" s="54">
        <v>1</v>
      </c>
      <c r="E226" s="54">
        <v>1</v>
      </c>
      <c r="F226" s="56">
        <v>1</v>
      </c>
      <c r="G226" s="105" t="s">
        <v>168</v>
      </c>
      <c r="H226" s="42">
        <v>197</v>
      </c>
      <c r="I226" s="60">
        <v>0</v>
      </c>
      <c r="J226" s="60">
        <v>0</v>
      </c>
      <c r="K226" s="60">
        <v>0</v>
      </c>
      <c r="L226" s="60">
        <v>0</v>
      </c>
      <c r="M226" s="1"/>
      <c r="N226" s="1"/>
      <c r="O226" s="1"/>
      <c r="P226" s="1"/>
      <c r="Q226" s="1"/>
      <c r="R226" s="1"/>
      <c r="S226" s="1"/>
    </row>
    <row r="227" spans="1:19" ht="25.5" hidden="1" customHeight="1" collapsed="1">
      <c r="A227" s="57">
        <v>3</v>
      </c>
      <c r="B227" s="54">
        <v>1</v>
      </c>
      <c r="C227" s="54">
        <v>5</v>
      </c>
      <c r="D227" s="54">
        <v>1</v>
      </c>
      <c r="E227" s="54">
        <v>1</v>
      </c>
      <c r="F227" s="56">
        <v>2</v>
      </c>
      <c r="G227" s="105" t="s">
        <v>169</v>
      </c>
      <c r="H227" s="42">
        <v>198</v>
      </c>
      <c r="I227" s="60">
        <v>0</v>
      </c>
      <c r="J227" s="60">
        <v>0</v>
      </c>
      <c r="K227" s="60">
        <v>0</v>
      </c>
      <c r="L227" s="60">
        <v>0</v>
      </c>
      <c r="M227" s="1"/>
      <c r="N227" s="1"/>
      <c r="O227" s="1"/>
      <c r="P227" s="1"/>
      <c r="Q227" s="1"/>
      <c r="R227" s="1"/>
      <c r="S227" s="1"/>
    </row>
    <row r="228" spans="1:19" ht="28.5" hidden="1" customHeight="1" collapsed="1">
      <c r="A228" s="57">
        <v>3</v>
      </c>
      <c r="B228" s="54">
        <v>1</v>
      </c>
      <c r="C228" s="54">
        <v>5</v>
      </c>
      <c r="D228" s="54">
        <v>1</v>
      </c>
      <c r="E228" s="54">
        <v>1</v>
      </c>
      <c r="F228" s="56">
        <v>3</v>
      </c>
      <c r="G228" s="105" t="s">
        <v>170</v>
      </c>
      <c r="H228" s="42">
        <v>199</v>
      </c>
      <c r="I228" s="60">
        <v>0</v>
      </c>
      <c r="J228" s="60">
        <v>0</v>
      </c>
      <c r="K228" s="60">
        <v>0</v>
      </c>
      <c r="L228" s="60">
        <v>0</v>
      </c>
      <c r="M228" s="1"/>
      <c r="N228" s="1"/>
      <c r="O228" s="1"/>
      <c r="P228" s="1"/>
      <c r="Q228" s="1"/>
      <c r="R228" s="1"/>
      <c r="S228" s="1"/>
    </row>
    <row r="229" spans="1:19" s="1" customFormat="1" ht="41.25" hidden="1" customHeight="1" collapsed="1">
      <c r="A229" s="38">
        <v>3</v>
      </c>
      <c r="B229" s="39">
        <v>2</v>
      </c>
      <c r="C229" s="39"/>
      <c r="D229" s="39"/>
      <c r="E229" s="39"/>
      <c r="F229" s="41"/>
      <c r="G229" s="40" t="s">
        <v>171</v>
      </c>
      <c r="H229" s="42">
        <v>200</v>
      </c>
      <c r="I229" s="43">
        <f>SUM(I230+I262)</f>
        <v>0</v>
      </c>
      <c r="J229" s="83">
        <f>SUM(J230+J262)</f>
        <v>0</v>
      </c>
      <c r="K229" s="44">
        <f>SUM(K230+K262)</f>
        <v>0</v>
      </c>
      <c r="L229" s="44">
        <f>SUM(L230+L262)</f>
        <v>0</v>
      </c>
    </row>
    <row r="230" spans="1:19" ht="26.25" hidden="1" customHeight="1" collapsed="1">
      <c r="A230" s="66">
        <v>3</v>
      </c>
      <c r="B230" s="74">
        <v>2</v>
      </c>
      <c r="C230" s="75">
        <v>1</v>
      </c>
      <c r="D230" s="75"/>
      <c r="E230" s="75"/>
      <c r="F230" s="76"/>
      <c r="G230" s="77" t="s">
        <v>172</v>
      </c>
      <c r="H230" s="42">
        <v>201</v>
      </c>
      <c r="I230" s="70">
        <f>SUM(I231+I240+I244+I248+I252+I255+I258)</f>
        <v>0</v>
      </c>
      <c r="J230" s="96">
        <f>SUM(J231+J240+J244+J248+J252+J255+J258)</f>
        <v>0</v>
      </c>
      <c r="K230" s="71">
        <f>SUM(K231+K240+K244+K248+K252+K255+K258)</f>
        <v>0</v>
      </c>
      <c r="L230" s="71">
        <f>SUM(L231+L240+L244+L248+L252+L255+L258)</f>
        <v>0</v>
      </c>
      <c r="M230" s="1"/>
      <c r="N230" s="1"/>
      <c r="O230" s="1"/>
      <c r="P230" s="1"/>
      <c r="Q230" s="1"/>
      <c r="R230" s="1"/>
      <c r="S230" s="1"/>
    </row>
    <row r="231" spans="1:19" ht="15.75" hidden="1" customHeight="1" collapsed="1">
      <c r="A231" s="53">
        <v>3</v>
      </c>
      <c r="B231" s="54">
        <v>2</v>
      </c>
      <c r="C231" s="54">
        <v>1</v>
      </c>
      <c r="D231" s="54">
        <v>1</v>
      </c>
      <c r="E231" s="54"/>
      <c r="F231" s="56"/>
      <c r="G231" s="55" t="s">
        <v>173</v>
      </c>
      <c r="H231" s="42">
        <v>202</v>
      </c>
      <c r="I231" s="70">
        <f>I232</f>
        <v>0</v>
      </c>
      <c r="J231" s="70">
        <f>J232</f>
        <v>0</v>
      </c>
      <c r="K231" s="70">
        <f>K232</f>
        <v>0</v>
      </c>
      <c r="L231" s="70">
        <f>L232</f>
        <v>0</v>
      </c>
      <c r="M231" s="1"/>
      <c r="N231" s="1"/>
      <c r="O231" s="1"/>
      <c r="P231" s="1"/>
      <c r="Q231" s="1"/>
      <c r="R231" s="1"/>
      <c r="S231" s="1"/>
    </row>
    <row r="232" spans="1:19" ht="12" hidden="1" customHeight="1" collapsed="1">
      <c r="A232" s="53">
        <v>3</v>
      </c>
      <c r="B232" s="53">
        <v>2</v>
      </c>
      <c r="C232" s="54">
        <v>1</v>
      </c>
      <c r="D232" s="54">
        <v>1</v>
      </c>
      <c r="E232" s="54">
        <v>1</v>
      </c>
      <c r="F232" s="56"/>
      <c r="G232" s="55" t="s">
        <v>174</v>
      </c>
      <c r="H232" s="42">
        <v>203</v>
      </c>
      <c r="I232" s="43">
        <f>SUM(I233:I233)</f>
        <v>0</v>
      </c>
      <c r="J232" s="83">
        <f>SUM(J233:J233)</f>
        <v>0</v>
      </c>
      <c r="K232" s="44">
        <f>SUM(K233:K233)</f>
        <v>0</v>
      </c>
      <c r="L232" s="44">
        <f>SUM(L233:L233)</f>
        <v>0</v>
      </c>
      <c r="M232" s="1"/>
      <c r="N232" s="1"/>
      <c r="O232" s="1"/>
      <c r="P232" s="1"/>
      <c r="Q232" s="1"/>
      <c r="R232" s="1"/>
      <c r="S232" s="1"/>
    </row>
    <row r="233" spans="1:19" ht="14.25" hidden="1" customHeight="1" collapsed="1">
      <c r="A233" s="66">
        <v>3</v>
      </c>
      <c r="B233" s="66">
        <v>2</v>
      </c>
      <c r="C233" s="75">
        <v>1</v>
      </c>
      <c r="D233" s="75">
        <v>1</v>
      </c>
      <c r="E233" s="75">
        <v>1</v>
      </c>
      <c r="F233" s="76">
        <v>1</v>
      </c>
      <c r="G233" s="77" t="s">
        <v>174</v>
      </c>
      <c r="H233" s="42">
        <v>204</v>
      </c>
      <c r="I233" s="60">
        <v>0</v>
      </c>
      <c r="J233" s="60">
        <v>0</v>
      </c>
      <c r="K233" s="60">
        <v>0</v>
      </c>
      <c r="L233" s="60"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6">
        <v>3</v>
      </c>
      <c r="B234" s="75">
        <v>2</v>
      </c>
      <c r="C234" s="75">
        <v>1</v>
      </c>
      <c r="D234" s="75">
        <v>1</v>
      </c>
      <c r="E234" s="75">
        <v>2</v>
      </c>
      <c r="F234" s="76"/>
      <c r="G234" s="77" t="s">
        <v>175</v>
      </c>
      <c r="H234" s="42">
        <v>205</v>
      </c>
      <c r="I234" s="43">
        <f>SUM(I235:I236)</f>
        <v>0</v>
      </c>
      <c r="J234" s="43">
        <f>SUM(J235:J236)</f>
        <v>0</v>
      </c>
      <c r="K234" s="43">
        <f>SUM(K235:K236)</f>
        <v>0</v>
      </c>
      <c r="L234" s="43">
        <f>SUM(L235:L236)</f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6">
        <v>3</v>
      </c>
      <c r="B235" s="75">
        <v>2</v>
      </c>
      <c r="C235" s="75">
        <v>1</v>
      </c>
      <c r="D235" s="75">
        <v>1</v>
      </c>
      <c r="E235" s="75">
        <v>2</v>
      </c>
      <c r="F235" s="76">
        <v>1</v>
      </c>
      <c r="G235" s="77" t="s">
        <v>176</v>
      </c>
      <c r="H235" s="42">
        <v>206</v>
      </c>
      <c r="I235" s="60">
        <v>0</v>
      </c>
      <c r="J235" s="60">
        <v>0</v>
      </c>
      <c r="K235" s="60">
        <v>0</v>
      </c>
      <c r="L235" s="60"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6">
        <v>3</v>
      </c>
      <c r="B236" s="75">
        <v>2</v>
      </c>
      <c r="C236" s="75">
        <v>1</v>
      </c>
      <c r="D236" s="75">
        <v>1</v>
      </c>
      <c r="E236" s="75">
        <v>2</v>
      </c>
      <c r="F236" s="76">
        <v>2</v>
      </c>
      <c r="G236" s="77" t="s">
        <v>177</v>
      </c>
      <c r="H236" s="42">
        <v>207</v>
      </c>
      <c r="I236" s="60">
        <v>0</v>
      </c>
      <c r="J236" s="60">
        <v>0</v>
      </c>
      <c r="K236" s="60">
        <v>0</v>
      </c>
      <c r="L236" s="60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6">
        <v>3</v>
      </c>
      <c r="B237" s="75">
        <v>2</v>
      </c>
      <c r="C237" s="75">
        <v>1</v>
      </c>
      <c r="D237" s="75">
        <v>1</v>
      </c>
      <c r="E237" s="75">
        <v>3</v>
      </c>
      <c r="F237" s="108"/>
      <c r="G237" s="77" t="s">
        <v>178</v>
      </c>
      <c r="H237" s="42">
        <v>208</v>
      </c>
      <c r="I237" s="43">
        <f>SUM(I238:I239)</f>
        <v>0</v>
      </c>
      <c r="J237" s="43">
        <f>SUM(J238:J239)</f>
        <v>0</v>
      </c>
      <c r="K237" s="43">
        <f>SUM(K238:K239)</f>
        <v>0</v>
      </c>
      <c r="L237" s="43">
        <f>SUM(L238:L239)</f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6">
        <v>3</v>
      </c>
      <c r="B238" s="75">
        <v>2</v>
      </c>
      <c r="C238" s="75">
        <v>1</v>
      </c>
      <c r="D238" s="75">
        <v>1</v>
      </c>
      <c r="E238" s="75">
        <v>3</v>
      </c>
      <c r="F238" s="76">
        <v>1</v>
      </c>
      <c r="G238" s="77" t="s">
        <v>179</v>
      </c>
      <c r="H238" s="42">
        <v>209</v>
      </c>
      <c r="I238" s="60">
        <v>0</v>
      </c>
      <c r="J238" s="60">
        <v>0</v>
      </c>
      <c r="K238" s="60">
        <v>0</v>
      </c>
      <c r="L238" s="60"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6">
        <v>3</v>
      </c>
      <c r="B239" s="75">
        <v>2</v>
      </c>
      <c r="C239" s="75">
        <v>1</v>
      </c>
      <c r="D239" s="75">
        <v>1</v>
      </c>
      <c r="E239" s="75">
        <v>3</v>
      </c>
      <c r="F239" s="76">
        <v>2</v>
      </c>
      <c r="G239" s="77" t="s">
        <v>180</v>
      </c>
      <c r="H239" s="42">
        <v>210</v>
      </c>
      <c r="I239" s="60">
        <v>0</v>
      </c>
      <c r="J239" s="60">
        <v>0</v>
      </c>
      <c r="K239" s="60">
        <v>0</v>
      </c>
      <c r="L239" s="60">
        <v>0</v>
      </c>
      <c r="M239" s="1"/>
      <c r="N239" s="1"/>
      <c r="O239" s="1"/>
      <c r="P239" s="1"/>
      <c r="Q239" s="1"/>
      <c r="R239" s="1"/>
      <c r="S239" s="1"/>
    </row>
    <row r="240" spans="1:19" ht="27" hidden="1" customHeight="1" collapsed="1">
      <c r="A240" s="53">
        <v>3</v>
      </c>
      <c r="B240" s="54">
        <v>2</v>
      </c>
      <c r="C240" s="54">
        <v>1</v>
      </c>
      <c r="D240" s="54">
        <v>2</v>
      </c>
      <c r="E240" s="54"/>
      <c r="F240" s="56"/>
      <c r="G240" s="55" t="s">
        <v>181</v>
      </c>
      <c r="H240" s="42">
        <v>211</v>
      </c>
      <c r="I240" s="43">
        <f>I241</f>
        <v>0</v>
      </c>
      <c r="J240" s="43">
        <f>J241</f>
        <v>0</v>
      </c>
      <c r="K240" s="43">
        <f>K241</f>
        <v>0</v>
      </c>
      <c r="L240" s="43">
        <f>L241</f>
        <v>0</v>
      </c>
      <c r="M240" s="1"/>
      <c r="N240" s="1"/>
      <c r="O240" s="1"/>
      <c r="P240" s="1"/>
      <c r="Q240" s="1"/>
      <c r="R240" s="1"/>
      <c r="S240" s="1"/>
    </row>
    <row r="241" spans="1:19" ht="14.25" hidden="1" customHeight="1" collapsed="1">
      <c r="A241" s="53">
        <v>3</v>
      </c>
      <c r="B241" s="54">
        <v>2</v>
      </c>
      <c r="C241" s="54">
        <v>1</v>
      </c>
      <c r="D241" s="54">
        <v>2</v>
      </c>
      <c r="E241" s="54">
        <v>1</v>
      </c>
      <c r="F241" s="56"/>
      <c r="G241" s="55" t="s">
        <v>181</v>
      </c>
      <c r="H241" s="42">
        <v>212</v>
      </c>
      <c r="I241" s="43">
        <f>SUM(I242:I243)</f>
        <v>0</v>
      </c>
      <c r="J241" s="83">
        <f>SUM(J242:J243)</f>
        <v>0</v>
      </c>
      <c r="K241" s="44">
        <f>SUM(K242:K243)</f>
        <v>0</v>
      </c>
      <c r="L241" s="44">
        <f>SUM(L242:L243)</f>
        <v>0</v>
      </c>
      <c r="M241" s="1"/>
      <c r="N241" s="1"/>
      <c r="O241" s="1"/>
      <c r="P241" s="1"/>
      <c r="Q241" s="1"/>
      <c r="R241" s="1"/>
      <c r="S241" s="1"/>
    </row>
    <row r="242" spans="1:19" ht="27" hidden="1" customHeight="1" collapsed="1">
      <c r="A242" s="66">
        <v>3</v>
      </c>
      <c r="B242" s="74">
        <v>2</v>
      </c>
      <c r="C242" s="75">
        <v>1</v>
      </c>
      <c r="D242" s="75">
        <v>2</v>
      </c>
      <c r="E242" s="75">
        <v>1</v>
      </c>
      <c r="F242" s="76">
        <v>1</v>
      </c>
      <c r="G242" s="77" t="s">
        <v>182</v>
      </c>
      <c r="H242" s="42">
        <v>213</v>
      </c>
      <c r="I242" s="60">
        <v>0</v>
      </c>
      <c r="J242" s="60">
        <v>0</v>
      </c>
      <c r="K242" s="60">
        <v>0</v>
      </c>
      <c r="L242" s="60">
        <v>0</v>
      </c>
      <c r="M242" s="1"/>
      <c r="N242" s="1"/>
      <c r="O242" s="1"/>
      <c r="P242" s="1"/>
      <c r="Q242" s="1"/>
      <c r="R242" s="1"/>
      <c r="S242" s="1"/>
    </row>
    <row r="243" spans="1:19" ht="25.5" hidden="1" customHeight="1" collapsed="1">
      <c r="A243" s="53">
        <v>3</v>
      </c>
      <c r="B243" s="54">
        <v>2</v>
      </c>
      <c r="C243" s="54">
        <v>1</v>
      </c>
      <c r="D243" s="54">
        <v>2</v>
      </c>
      <c r="E243" s="54">
        <v>1</v>
      </c>
      <c r="F243" s="56">
        <v>2</v>
      </c>
      <c r="G243" s="55" t="s">
        <v>183</v>
      </c>
      <c r="H243" s="42">
        <v>214</v>
      </c>
      <c r="I243" s="60">
        <v>0</v>
      </c>
      <c r="J243" s="60">
        <v>0</v>
      </c>
      <c r="K243" s="60">
        <v>0</v>
      </c>
      <c r="L243" s="60">
        <v>0</v>
      </c>
      <c r="M243" s="1"/>
      <c r="N243" s="1"/>
      <c r="O243" s="1"/>
      <c r="P243" s="1"/>
      <c r="Q243" s="1"/>
      <c r="R243" s="1"/>
      <c r="S243" s="1"/>
    </row>
    <row r="244" spans="1:19" ht="26.25" hidden="1" customHeight="1" collapsed="1">
      <c r="A244" s="48">
        <v>3</v>
      </c>
      <c r="B244" s="46">
        <v>2</v>
      </c>
      <c r="C244" s="46">
        <v>1</v>
      </c>
      <c r="D244" s="46">
        <v>3</v>
      </c>
      <c r="E244" s="46"/>
      <c r="F244" s="49"/>
      <c r="G244" s="47" t="s">
        <v>184</v>
      </c>
      <c r="H244" s="42">
        <v>215</v>
      </c>
      <c r="I244" s="63">
        <f>I245</f>
        <v>0</v>
      </c>
      <c r="J244" s="84">
        <f>J245</f>
        <v>0</v>
      </c>
      <c r="K244" s="64">
        <f>K245</f>
        <v>0</v>
      </c>
      <c r="L244" s="64">
        <f>L245</f>
        <v>0</v>
      </c>
      <c r="M244" s="1"/>
      <c r="N244" s="1"/>
      <c r="O244" s="1"/>
      <c r="P244" s="1"/>
      <c r="Q244" s="1"/>
      <c r="R244" s="1"/>
      <c r="S244" s="1"/>
    </row>
    <row r="245" spans="1:19" ht="29.25" hidden="1" customHeight="1" collapsed="1">
      <c r="A245" s="53">
        <v>3</v>
      </c>
      <c r="B245" s="54">
        <v>2</v>
      </c>
      <c r="C245" s="54">
        <v>1</v>
      </c>
      <c r="D245" s="54">
        <v>3</v>
      </c>
      <c r="E245" s="54">
        <v>1</v>
      </c>
      <c r="F245" s="56"/>
      <c r="G245" s="47" t="s">
        <v>184</v>
      </c>
      <c r="H245" s="42">
        <v>216</v>
      </c>
      <c r="I245" s="43">
        <f>I246+I247</f>
        <v>0</v>
      </c>
      <c r="J245" s="43">
        <f>J246+J247</f>
        <v>0</v>
      </c>
      <c r="K245" s="43">
        <f>K246+K247</f>
        <v>0</v>
      </c>
      <c r="L245" s="43">
        <f>L246+L247</f>
        <v>0</v>
      </c>
      <c r="M245" s="1"/>
      <c r="N245" s="1"/>
      <c r="O245" s="1"/>
      <c r="P245" s="1"/>
      <c r="Q245" s="1"/>
      <c r="R245" s="1"/>
      <c r="S245" s="1"/>
    </row>
    <row r="246" spans="1:19" ht="30" hidden="1" customHeight="1" collapsed="1">
      <c r="A246" s="53">
        <v>3</v>
      </c>
      <c r="B246" s="54">
        <v>2</v>
      </c>
      <c r="C246" s="54">
        <v>1</v>
      </c>
      <c r="D246" s="54">
        <v>3</v>
      </c>
      <c r="E246" s="54">
        <v>1</v>
      </c>
      <c r="F246" s="56">
        <v>1</v>
      </c>
      <c r="G246" s="55" t="s">
        <v>185</v>
      </c>
      <c r="H246" s="42">
        <v>217</v>
      </c>
      <c r="I246" s="60">
        <v>0</v>
      </c>
      <c r="J246" s="60">
        <v>0</v>
      </c>
      <c r="K246" s="60">
        <v>0</v>
      </c>
      <c r="L246" s="60">
        <v>0</v>
      </c>
      <c r="M246" s="1"/>
      <c r="N246" s="1"/>
      <c r="O246" s="1"/>
      <c r="P246" s="1"/>
      <c r="Q246" s="1"/>
      <c r="R246" s="1"/>
      <c r="S246" s="1"/>
    </row>
    <row r="247" spans="1:19" ht="27.75" hidden="1" customHeight="1" collapsed="1">
      <c r="A247" s="53">
        <v>3</v>
      </c>
      <c r="B247" s="54">
        <v>2</v>
      </c>
      <c r="C247" s="54">
        <v>1</v>
      </c>
      <c r="D247" s="54">
        <v>3</v>
      </c>
      <c r="E247" s="54">
        <v>1</v>
      </c>
      <c r="F247" s="56">
        <v>2</v>
      </c>
      <c r="G247" s="55" t="s">
        <v>186</v>
      </c>
      <c r="H247" s="42">
        <v>218</v>
      </c>
      <c r="I247" s="103">
        <v>0</v>
      </c>
      <c r="J247" s="100">
        <v>0</v>
      </c>
      <c r="K247" s="103">
        <v>0</v>
      </c>
      <c r="L247" s="103">
        <v>0</v>
      </c>
      <c r="M247" s="1"/>
      <c r="N247" s="1"/>
      <c r="O247" s="1"/>
      <c r="P247" s="1"/>
      <c r="Q247" s="1"/>
      <c r="R247" s="1"/>
      <c r="S247" s="1"/>
    </row>
    <row r="248" spans="1:19" ht="12" hidden="1" customHeight="1" collapsed="1">
      <c r="A248" s="53">
        <v>3</v>
      </c>
      <c r="B248" s="54">
        <v>2</v>
      </c>
      <c r="C248" s="54">
        <v>1</v>
      </c>
      <c r="D248" s="54">
        <v>4</v>
      </c>
      <c r="E248" s="54"/>
      <c r="F248" s="56"/>
      <c r="G248" s="55" t="s">
        <v>187</v>
      </c>
      <c r="H248" s="42">
        <v>219</v>
      </c>
      <c r="I248" s="43">
        <f>I249</f>
        <v>0</v>
      </c>
      <c r="J248" s="44">
        <f>J249</f>
        <v>0</v>
      </c>
      <c r="K248" s="43">
        <f>K249</f>
        <v>0</v>
      </c>
      <c r="L248" s="44">
        <f>L249</f>
        <v>0</v>
      </c>
      <c r="M248" s="1"/>
      <c r="N248" s="1"/>
      <c r="O248" s="1"/>
      <c r="P248" s="1"/>
      <c r="Q248" s="1"/>
      <c r="R248" s="1"/>
      <c r="S248" s="1"/>
    </row>
    <row r="249" spans="1:19" ht="14.25" hidden="1" customHeight="1" collapsed="1">
      <c r="A249" s="48">
        <v>3</v>
      </c>
      <c r="B249" s="46">
        <v>2</v>
      </c>
      <c r="C249" s="46">
        <v>1</v>
      </c>
      <c r="D249" s="46">
        <v>4</v>
      </c>
      <c r="E249" s="46">
        <v>1</v>
      </c>
      <c r="F249" s="49"/>
      <c r="G249" s="47" t="s">
        <v>187</v>
      </c>
      <c r="H249" s="42">
        <v>220</v>
      </c>
      <c r="I249" s="63">
        <f>SUM(I250:I251)</f>
        <v>0</v>
      </c>
      <c r="J249" s="84">
        <f>SUM(J250:J251)</f>
        <v>0</v>
      </c>
      <c r="K249" s="64">
        <f>SUM(K250:K251)</f>
        <v>0</v>
      </c>
      <c r="L249" s="64">
        <f>SUM(L250:L251)</f>
        <v>0</v>
      </c>
      <c r="M249" s="1"/>
      <c r="N249" s="1"/>
      <c r="O249" s="1"/>
      <c r="P249" s="1"/>
      <c r="Q249" s="1"/>
      <c r="R249" s="1"/>
      <c r="S249" s="1"/>
    </row>
    <row r="250" spans="1:19" ht="25.5" hidden="1" customHeight="1" collapsed="1">
      <c r="A250" s="53">
        <v>3</v>
      </c>
      <c r="B250" s="54">
        <v>2</v>
      </c>
      <c r="C250" s="54">
        <v>1</v>
      </c>
      <c r="D250" s="54">
        <v>4</v>
      </c>
      <c r="E250" s="54">
        <v>1</v>
      </c>
      <c r="F250" s="56">
        <v>1</v>
      </c>
      <c r="G250" s="55" t="s">
        <v>188</v>
      </c>
      <c r="H250" s="42">
        <v>221</v>
      </c>
      <c r="I250" s="60">
        <v>0</v>
      </c>
      <c r="J250" s="60">
        <v>0</v>
      </c>
      <c r="K250" s="60">
        <v>0</v>
      </c>
      <c r="L250" s="60">
        <v>0</v>
      </c>
      <c r="M250" s="1"/>
      <c r="N250" s="1"/>
      <c r="O250" s="1"/>
      <c r="P250" s="1"/>
      <c r="Q250" s="1"/>
      <c r="R250" s="1"/>
      <c r="S250" s="1"/>
    </row>
    <row r="251" spans="1:19" ht="18.75" hidden="1" customHeight="1" collapsed="1">
      <c r="A251" s="53">
        <v>3</v>
      </c>
      <c r="B251" s="54">
        <v>2</v>
      </c>
      <c r="C251" s="54">
        <v>1</v>
      </c>
      <c r="D251" s="54">
        <v>4</v>
      </c>
      <c r="E251" s="54">
        <v>1</v>
      </c>
      <c r="F251" s="56">
        <v>2</v>
      </c>
      <c r="G251" s="55" t="s">
        <v>189</v>
      </c>
      <c r="H251" s="42">
        <v>222</v>
      </c>
      <c r="I251" s="60">
        <v>0</v>
      </c>
      <c r="J251" s="60">
        <v>0</v>
      </c>
      <c r="K251" s="60">
        <v>0</v>
      </c>
      <c r="L251" s="60">
        <v>0</v>
      </c>
      <c r="M251" s="1"/>
      <c r="N251" s="1"/>
      <c r="O251" s="1"/>
      <c r="P251" s="1"/>
      <c r="Q251" s="1"/>
      <c r="R251" s="1"/>
      <c r="S251" s="1"/>
    </row>
    <row r="252" spans="1:19" hidden="1" collapsed="1">
      <c r="A252" s="53">
        <v>3</v>
      </c>
      <c r="B252" s="54">
        <v>2</v>
      </c>
      <c r="C252" s="54">
        <v>1</v>
      </c>
      <c r="D252" s="54">
        <v>5</v>
      </c>
      <c r="E252" s="54"/>
      <c r="F252" s="56"/>
      <c r="G252" s="55" t="s">
        <v>190</v>
      </c>
      <c r="H252" s="42">
        <v>223</v>
      </c>
      <c r="I252" s="43">
        <f t="shared" ref="I252:L253" si="24">I253</f>
        <v>0</v>
      </c>
      <c r="J252" s="83">
        <f t="shared" si="24"/>
        <v>0</v>
      </c>
      <c r="K252" s="44">
        <f t="shared" si="24"/>
        <v>0</v>
      </c>
      <c r="L252" s="44">
        <f t="shared" si="24"/>
        <v>0</v>
      </c>
      <c r="M252" s="1"/>
      <c r="N252" s="1"/>
      <c r="O252" s="1"/>
      <c r="P252" s="1"/>
      <c r="Q252" s="1"/>
      <c r="R252" s="1"/>
      <c r="S252" s="1"/>
    </row>
    <row r="253" spans="1:19" ht="16.5" hidden="1" customHeight="1" collapsed="1">
      <c r="A253" s="53">
        <v>3</v>
      </c>
      <c r="B253" s="54">
        <v>2</v>
      </c>
      <c r="C253" s="54">
        <v>1</v>
      </c>
      <c r="D253" s="54">
        <v>5</v>
      </c>
      <c r="E253" s="54">
        <v>1</v>
      </c>
      <c r="F253" s="56"/>
      <c r="G253" s="55" t="s">
        <v>190</v>
      </c>
      <c r="H253" s="42">
        <v>224</v>
      </c>
      <c r="I253" s="44">
        <f t="shared" si="24"/>
        <v>0</v>
      </c>
      <c r="J253" s="83">
        <f t="shared" si="24"/>
        <v>0</v>
      </c>
      <c r="K253" s="44">
        <f t="shared" si="24"/>
        <v>0</v>
      </c>
      <c r="L253" s="44">
        <f t="shared" si="24"/>
        <v>0</v>
      </c>
      <c r="M253" s="1"/>
      <c r="N253" s="1"/>
      <c r="O253" s="1"/>
      <c r="P253" s="1"/>
      <c r="Q253" s="1"/>
      <c r="R253" s="1"/>
      <c r="S253" s="1"/>
    </row>
    <row r="254" spans="1:19" hidden="1" collapsed="1">
      <c r="A254" s="74">
        <v>3</v>
      </c>
      <c r="B254" s="75">
        <v>2</v>
      </c>
      <c r="C254" s="75">
        <v>1</v>
      </c>
      <c r="D254" s="75">
        <v>5</v>
      </c>
      <c r="E254" s="75">
        <v>1</v>
      </c>
      <c r="F254" s="76">
        <v>1</v>
      </c>
      <c r="G254" s="55" t="s">
        <v>190</v>
      </c>
      <c r="H254" s="42">
        <v>225</v>
      </c>
      <c r="I254" s="103">
        <v>0</v>
      </c>
      <c r="J254" s="103">
        <v>0</v>
      </c>
      <c r="K254" s="103">
        <v>0</v>
      </c>
      <c r="L254" s="103"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53">
        <v>3</v>
      </c>
      <c r="B255" s="54">
        <v>2</v>
      </c>
      <c r="C255" s="54">
        <v>1</v>
      </c>
      <c r="D255" s="54">
        <v>6</v>
      </c>
      <c r="E255" s="54"/>
      <c r="F255" s="56"/>
      <c r="G255" s="55" t="s">
        <v>191</v>
      </c>
      <c r="H255" s="42">
        <v>226</v>
      </c>
      <c r="I255" s="43">
        <f t="shared" ref="I255:L256" si="25">I256</f>
        <v>0</v>
      </c>
      <c r="J255" s="83">
        <f t="shared" si="25"/>
        <v>0</v>
      </c>
      <c r="K255" s="44">
        <f t="shared" si="25"/>
        <v>0</v>
      </c>
      <c r="L255" s="44">
        <f t="shared" si="25"/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3">
        <v>3</v>
      </c>
      <c r="B256" s="53">
        <v>2</v>
      </c>
      <c r="C256" s="54">
        <v>1</v>
      </c>
      <c r="D256" s="54">
        <v>6</v>
      </c>
      <c r="E256" s="54">
        <v>1</v>
      </c>
      <c r="F256" s="56"/>
      <c r="G256" s="55" t="s">
        <v>191</v>
      </c>
      <c r="H256" s="42">
        <v>227</v>
      </c>
      <c r="I256" s="43">
        <f t="shared" si="25"/>
        <v>0</v>
      </c>
      <c r="J256" s="83">
        <f t="shared" si="25"/>
        <v>0</v>
      </c>
      <c r="K256" s="44">
        <f t="shared" si="25"/>
        <v>0</v>
      </c>
      <c r="L256" s="44">
        <f t="shared" si="25"/>
        <v>0</v>
      </c>
      <c r="M256" s="1"/>
      <c r="N256" s="1"/>
      <c r="O256" s="1"/>
      <c r="P256" s="1"/>
      <c r="Q256" s="1"/>
      <c r="R256" s="1"/>
      <c r="S256" s="1"/>
    </row>
    <row r="257" spans="1:19" ht="15.75" hidden="1" customHeight="1" collapsed="1">
      <c r="A257" s="48">
        <v>3</v>
      </c>
      <c r="B257" s="48">
        <v>2</v>
      </c>
      <c r="C257" s="54">
        <v>1</v>
      </c>
      <c r="D257" s="54">
        <v>6</v>
      </c>
      <c r="E257" s="54">
        <v>1</v>
      </c>
      <c r="F257" s="56">
        <v>1</v>
      </c>
      <c r="G257" s="55" t="s">
        <v>191</v>
      </c>
      <c r="H257" s="42">
        <v>228</v>
      </c>
      <c r="I257" s="103">
        <v>0</v>
      </c>
      <c r="J257" s="103">
        <v>0</v>
      </c>
      <c r="K257" s="103">
        <v>0</v>
      </c>
      <c r="L257" s="103">
        <v>0</v>
      </c>
      <c r="M257" s="1"/>
      <c r="N257" s="1"/>
      <c r="O257" s="1"/>
      <c r="P257" s="1"/>
      <c r="Q257" s="1"/>
      <c r="R257" s="1"/>
      <c r="S257" s="1"/>
    </row>
    <row r="258" spans="1:19" ht="13.5" hidden="1" customHeight="1" collapsed="1">
      <c r="A258" s="53">
        <v>3</v>
      </c>
      <c r="B258" s="53">
        <v>2</v>
      </c>
      <c r="C258" s="54">
        <v>1</v>
      </c>
      <c r="D258" s="54">
        <v>7</v>
      </c>
      <c r="E258" s="54"/>
      <c r="F258" s="56"/>
      <c r="G258" s="55" t="s">
        <v>192</v>
      </c>
      <c r="H258" s="42">
        <v>229</v>
      </c>
      <c r="I258" s="43">
        <f>I259</f>
        <v>0</v>
      </c>
      <c r="J258" s="83">
        <f>J259</f>
        <v>0</v>
      </c>
      <c r="K258" s="44">
        <f>K259</f>
        <v>0</v>
      </c>
      <c r="L258" s="44">
        <f>L259</f>
        <v>0</v>
      </c>
      <c r="M258" s="1"/>
      <c r="N258" s="1"/>
      <c r="O258" s="1"/>
      <c r="P258" s="1"/>
      <c r="Q258" s="1"/>
      <c r="R258" s="1"/>
      <c r="S258" s="1"/>
    </row>
    <row r="259" spans="1:19" hidden="1" collapsed="1">
      <c r="A259" s="53">
        <v>3</v>
      </c>
      <c r="B259" s="54">
        <v>2</v>
      </c>
      <c r="C259" s="54">
        <v>1</v>
      </c>
      <c r="D259" s="54">
        <v>7</v>
      </c>
      <c r="E259" s="54">
        <v>1</v>
      </c>
      <c r="F259" s="56"/>
      <c r="G259" s="55" t="s">
        <v>192</v>
      </c>
      <c r="H259" s="42">
        <v>230</v>
      </c>
      <c r="I259" s="43">
        <f>I260+I261</f>
        <v>0</v>
      </c>
      <c r="J259" s="43">
        <f>J260+J261</f>
        <v>0</v>
      </c>
      <c r="K259" s="43">
        <f>K260+K261</f>
        <v>0</v>
      </c>
      <c r="L259" s="43">
        <f>L260+L261</f>
        <v>0</v>
      </c>
      <c r="M259" s="1"/>
      <c r="N259" s="1"/>
      <c r="O259" s="1"/>
      <c r="P259" s="1"/>
      <c r="Q259" s="1"/>
      <c r="R259" s="1"/>
      <c r="S259" s="1"/>
    </row>
    <row r="260" spans="1:19" ht="27" hidden="1" customHeight="1" collapsed="1">
      <c r="A260" s="53">
        <v>3</v>
      </c>
      <c r="B260" s="54">
        <v>2</v>
      </c>
      <c r="C260" s="54">
        <v>1</v>
      </c>
      <c r="D260" s="54">
        <v>7</v>
      </c>
      <c r="E260" s="54">
        <v>1</v>
      </c>
      <c r="F260" s="56">
        <v>1</v>
      </c>
      <c r="G260" s="55" t="s">
        <v>193</v>
      </c>
      <c r="H260" s="42">
        <v>231</v>
      </c>
      <c r="I260" s="59">
        <v>0</v>
      </c>
      <c r="J260" s="60">
        <v>0</v>
      </c>
      <c r="K260" s="60">
        <v>0</v>
      </c>
      <c r="L260" s="60">
        <v>0</v>
      </c>
      <c r="M260" s="1"/>
      <c r="N260" s="1"/>
      <c r="O260" s="1"/>
      <c r="P260" s="1"/>
      <c r="Q260" s="1"/>
      <c r="R260" s="1"/>
      <c r="S260" s="1"/>
    </row>
    <row r="261" spans="1:19" ht="24.75" hidden="1" customHeight="1" collapsed="1">
      <c r="A261" s="53">
        <v>3</v>
      </c>
      <c r="B261" s="54">
        <v>2</v>
      </c>
      <c r="C261" s="54">
        <v>1</v>
      </c>
      <c r="D261" s="54">
        <v>7</v>
      </c>
      <c r="E261" s="54">
        <v>1</v>
      </c>
      <c r="F261" s="56">
        <v>2</v>
      </c>
      <c r="G261" s="55" t="s">
        <v>194</v>
      </c>
      <c r="H261" s="42">
        <v>232</v>
      </c>
      <c r="I261" s="60">
        <v>0</v>
      </c>
      <c r="J261" s="60">
        <v>0</v>
      </c>
      <c r="K261" s="60">
        <v>0</v>
      </c>
      <c r="L261" s="60">
        <v>0</v>
      </c>
      <c r="M261" s="1"/>
      <c r="N261" s="1"/>
      <c r="O261" s="1"/>
      <c r="P261" s="1"/>
      <c r="Q261" s="1"/>
      <c r="R261" s="1"/>
      <c r="S261" s="1"/>
    </row>
    <row r="262" spans="1:19" ht="38.25" hidden="1" customHeight="1" collapsed="1">
      <c r="A262" s="53">
        <v>3</v>
      </c>
      <c r="B262" s="54">
        <v>2</v>
      </c>
      <c r="C262" s="54">
        <v>2</v>
      </c>
      <c r="D262" s="109"/>
      <c r="E262" s="109"/>
      <c r="F262" s="110"/>
      <c r="G262" s="55" t="s">
        <v>195</v>
      </c>
      <c r="H262" s="42">
        <v>233</v>
      </c>
      <c r="I262" s="43">
        <f>SUM(I263+I272+I276+I280+I284+I287+I290)</f>
        <v>0</v>
      </c>
      <c r="J262" s="83">
        <f>SUM(J263+J272+J276+J280+J284+J287+J290)</f>
        <v>0</v>
      </c>
      <c r="K262" s="44">
        <f>SUM(K263+K272+K276+K280+K284+K287+K290)</f>
        <v>0</v>
      </c>
      <c r="L262" s="44">
        <f>SUM(L263+L272+L276+L280+L284+L287+L290)</f>
        <v>0</v>
      </c>
      <c r="M262" s="1"/>
      <c r="N262" s="1"/>
      <c r="O262" s="1"/>
      <c r="P262" s="1"/>
      <c r="Q262" s="1"/>
      <c r="R262" s="1"/>
      <c r="S262" s="1"/>
    </row>
    <row r="263" spans="1:19" hidden="1" collapsed="1">
      <c r="A263" s="53">
        <v>3</v>
      </c>
      <c r="B263" s="54">
        <v>2</v>
      </c>
      <c r="C263" s="54">
        <v>2</v>
      </c>
      <c r="D263" s="54">
        <v>1</v>
      </c>
      <c r="E263" s="54"/>
      <c r="F263" s="56"/>
      <c r="G263" s="55" t="s">
        <v>196</v>
      </c>
      <c r="H263" s="42">
        <v>234</v>
      </c>
      <c r="I263" s="43">
        <f>I264</f>
        <v>0</v>
      </c>
      <c r="J263" s="43">
        <f>J264</f>
        <v>0</v>
      </c>
      <c r="K263" s="43">
        <f>K264</f>
        <v>0</v>
      </c>
      <c r="L263" s="43">
        <f>L264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7">
        <v>3</v>
      </c>
      <c r="B264" s="53">
        <v>2</v>
      </c>
      <c r="C264" s="54">
        <v>2</v>
      </c>
      <c r="D264" s="54">
        <v>1</v>
      </c>
      <c r="E264" s="54">
        <v>1</v>
      </c>
      <c r="F264" s="56"/>
      <c r="G264" s="55" t="s">
        <v>174</v>
      </c>
      <c r="H264" s="42">
        <v>235</v>
      </c>
      <c r="I264" s="43">
        <f>SUM(I265)</f>
        <v>0</v>
      </c>
      <c r="J264" s="43">
        <f>SUM(J265)</f>
        <v>0</v>
      </c>
      <c r="K264" s="43">
        <f>SUM(K265)</f>
        <v>0</v>
      </c>
      <c r="L264" s="43">
        <f>SUM(L265)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7">
        <v>3</v>
      </c>
      <c r="B265" s="53">
        <v>2</v>
      </c>
      <c r="C265" s="54">
        <v>2</v>
      </c>
      <c r="D265" s="54">
        <v>1</v>
      </c>
      <c r="E265" s="54">
        <v>1</v>
      </c>
      <c r="F265" s="56">
        <v>1</v>
      </c>
      <c r="G265" s="55" t="s">
        <v>174</v>
      </c>
      <c r="H265" s="42">
        <v>236</v>
      </c>
      <c r="I265" s="60">
        <v>0</v>
      </c>
      <c r="J265" s="60">
        <v>0</v>
      </c>
      <c r="K265" s="60">
        <v>0</v>
      </c>
      <c r="L265" s="60">
        <v>0</v>
      </c>
      <c r="M265" s="1"/>
      <c r="N265" s="1"/>
      <c r="O265" s="1"/>
      <c r="P265" s="1"/>
      <c r="Q265" s="1"/>
      <c r="R265" s="1"/>
      <c r="S265" s="1"/>
    </row>
    <row r="266" spans="1:19" ht="15" hidden="1" customHeight="1" collapsed="1">
      <c r="A266" s="57">
        <v>3</v>
      </c>
      <c r="B266" s="53">
        <v>2</v>
      </c>
      <c r="C266" s="54">
        <v>2</v>
      </c>
      <c r="D266" s="54">
        <v>1</v>
      </c>
      <c r="E266" s="54">
        <v>2</v>
      </c>
      <c r="F266" s="56"/>
      <c r="G266" s="55" t="s">
        <v>197</v>
      </c>
      <c r="H266" s="42">
        <v>237</v>
      </c>
      <c r="I266" s="43">
        <f>SUM(I267:I268)</f>
        <v>0</v>
      </c>
      <c r="J266" s="43">
        <f>SUM(J267:J268)</f>
        <v>0</v>
      </c>
      <c r="K266" s="43">
        <f>SUM(K267:K268)</f>
        <v>0</v>
      </c>
      <c r="L266" s="43">
        <f>SUM(L267:L268)</f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7">
        <v>3</v>
      </c>
      <c r="B267" s="53">
        <v>2</v>
      </c>
      <c r="C267" s="54">
        <v>2</v>
      </c>
      <c r="D267" s="54">
        <v>1</v>
      </c>
      <c r="E267" s="54">
        <v>2</v>
      </c>
      <c r="F267" s="56">
        <v>1</v>
      </c>
      <c r="G267" s="55" t="s">
        <v>176</v>
      </c>
      <c r="H267" s="42">
        <v>238</v>
      </c>
      <c r="I267" s="60">
        <v>0</v>
      </c>
      <c r="J267" s="59">
        <v>0</v>
      </c>
      <c r="K267" s="60">
        <v>0</v>
      </c>
      <c r="L267" s="60"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7">
        <v>3</v>
      </c>
      <c r="B268" s="53">
        <v>2</v>
      </c>
      <c r="C268" s="54">
        <v>2</v>
      </c>
      <c r="D268" s="54">
        <v>1</v>
      </c>
      <c r="E268" s="54">
        <v>2</v>
      </c>
      <c r="F268" s="56">
        <v>2</v>
      </c>
      <c r="G268" s="55" t="s">
        <v>177</v>
      </c>
      <c r="H268" s="42">
        <v>239</v>
      </c>
      <c r="I268" s="60">
        <v>0</v>
      </c>
      <c r="J268" s="59">
        <v>0</v>
      </c>
      <c r="K268" s="60">
        <v>0</v>
      </c>
      <c r="L268" s="60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7">
        <v>3</v>
      </c>
      <c r="B269" s="53">
        <v>2</v>
      </c>
      <c r="C269" s="54">
        <v>2</v>
      </c>
      <c r="D269" s="54">
        <v>1</v>
      </c>
      <c r="E269" s="54">
        <v>3</v>
      </c>
      <c r="F269" s="56"/>
      <c r="G269" s="55" t="s">
        <v>178</v>
      </c>
      <c r="H269" s="42">
        <v>240</v>
      </c>
      <c r="I269" s="43">
        <f>SUM(I270:I271)</f>
        <v>0</v>
      </c>
      <c r="J269" s="43">
        <f>SUM(J270:J271)</f>
        <v>0</v>
      </c>
      <c r="K269" s="43">
        <f>SUM(K270:K271)</f>
        <v>0</v>
      </c>
      <c r="L269" s="43">
        <f>SUM(L270:L271)</f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7">
        <v>3</v>
      </c>
      <c r="B270" s="53">
        <v>2</v>
      </c>
      <c r="C270" s="54">
        <v>2</v>
      </c>
      <c r="D270" s="54">
        <v>1</v>
      </c>
      <c r="E270" s="54">
        <v>3</v>
      </c>
      <c r="F270" s="56">
        <v>1</v>
      </c>
      <c r="G270" s="55" t="s">
        <v>179</v>
      </c>
      <c r="H270" s="42">
        <v>241</v>
      </c>
      <c r="I270" s="60">
        <v>0</v>
      </c>
      <c r="J270" s="59">
        <v>0</v>
      </c>
      <c r="K270" s="60">
        <v>0</v>
      </c>
      <c r="L270" s="60"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7">
        <v>3</v>
      </c>
      <c r="B271" s="53">
        <v>2</v>
      </c>
      <c r="C271" s="54">
        <v>2</v>
      </c>
      <c r="D271" s="54">
        <v>1</v>
      </c>
      <c r="E271" s="54">
        <v>3</v>
      </c>
      <c r="F271" s="56">
        <v>2</v>
      </c>
      <c r="G271" s="55" t="s">
        <v>198</v>
      </c>
      <c r="H271" s="42">
        <v>242</v>
      </c>
      <c r="I271" s="60">
        <v>0</v>
      </c>
      <c r="J271" s="59">
        <v>0</v>
      </c>
      <c r="K271" s="60">
        <v>0</v>
      </c>
      <c r="L271" s="60">
        <v>0</v>
      </c>
      <c r="M271" s="1"/>
      <c r="N271" s="1"/>
      <c r="O271" s="1"/>
      <c r="P271" s="1"/>
      <c r="Q271" s="1"/>
      <c r="R271" s="1"/>
      <c r="S271" s="1"/>
    </row>
    <row r="272" spans="1:19" ht="25.5" hidden="1" customHeight="1" collapsed="1">
      <c r="A272" s="57">
        <v>3</v>
      </c>
      <c r="B272" s="53">
        <v>2</v>
      </c>
      <c r="C272" s="54">
        <v>2</v>
      </c>
      <c r="D272" s="54">
        <v>2</v>
      </c>
      <c r="E272" s="54"/>
      <c r="F272" s="56"/>
      <c r="G272" s="55" t="s">
        <v>199</v>
      </c>
      <c r="H272" s="42">
        <v>243</v>
      </c>
      <c r="I272" s="43">
        <f>I273</f>
        <v>0</v>
      </c>
      <c r="J272" s="44">
        <f>J273</f>
        <v>0</v>
      </c>
      <c r="K272" s="43">
        <f>K273</f>
        <v>0</v>
      </c>
      <c r="L272" s="44">
        <f>L273</f>
        <v>0</v>
      </c>
      <c r="M272" s="1"/>
      <c r="N272" s="1"/>
      <c r="O272" s="1"/>
      <c r="P272" s="1"/>
      <c r="Q272" s="1"/>
      <c r="R272" s="1"/>
      <c r="S272" s="1"/>
    </row>
    <row r="273" spans="1:19" ht="20.25" hidden="1" customHeight="1" collapsed="1">
      <c r="A273" s="53">
        <v>3</v>
      </c>
      <c r="B273" s="54">
        <v>2</v>
      </c>
      <c r="C273" s="46">
        <v>2</v>
      </c>
      <c r="D273" s="46">
        <v>2</v>
      </c>
      <c r="E273" s="46">
        <v>1</v>
      </c>
      <c r="F273" s="49"/>
      <c r="G273" s="55" t="s">
        <v>199</v>
      </c>
      <c r="H273" s="42">
        <v>244</v>
      </c>
      <c r="I273" s="63">
        <f>SUM(I274:I275)</f>
        <v>0</v>
      </c>
      <c r="J273" s="84">
        <f>SUM(J274:J275)</f>
        <v>0</v>
      </c>
      <c r="K273" s="64">
        <f>SUM(K274:K275)</f>
        <v>0</v>
      </c>
      <c r="L273" s="64">
        <f>SUM(L274:L275)</f>
        <v>0</v>
      </c>
      <c r="M273" s="1"/>
      <c r="N273" s="1"/>
      <c r="O273" s="1"/>
      <c r="P273" s="1"/>
      <c r="Q273" s="1"/>
      <c r="R273" s="1"/>
      <c r="S273" s="1"/>
    </row>
    <row r="274" spans="1:19" ht="25.5" hidden="1" customHeight="1" collapsed="1">
      <c r="A274" s="53">
        <v>3</v>
      </c>
      <c r="B274" s="54">
        <v>2</v>
      </c>
      <c r="C274" s="54">
        <v>2</v>
      </c>
      <c r="D274" s="54">
        <v>2</v>
      </c>
      <c r="E274" s="54">
        <v>1</v>
      </c>
      <c r="F274" s="56">
        <v>1</v>
      </c>
      <c r="G274" s="55" t="s">
        <v>200</v>
      </c>
      <c r="H274" s="42">
        <v>245</v>
      </c>
      <c r="I274" s="60">
        <v>0</v>
      </c>
      <c r="J274" s="60">
        <v>0</v>
      </c>
      <c r="K274" s="60">
        <v>0</v>
      </c>
      <c r="L274" s="60"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3">
        <v>3</v>
      </c>
      <c r="B275" s="54">
        <v>2</v>
      </c>
      <c r="C275" s="54">
        <v>2</v>
      </c>
      <c r="D275" s="54">
        <v>2</v>
      </c>
      <c r="E275" s="54">
        <v>1</v>
      </c>
      <c r="F275" s="56">
        <v>2</v>
      </c>
      <c r="G275" s="57" t="s">
        <v>201</v>
      </c>
      <c r="H275" s="42">
        <v>246</v>
      </c>
      <c r="I275" s="60">
        <v>0</v>
      </c>
      <c r="J275" s="60">
        <v>0</v>
      </c>
      <c r="K275" s="60">
        <v>0</v>
      </c>
      <c r="L275" s="60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3">
        <v>3</v>
      </c>
      <c r="B276" s="54">
        <v>2</v>
      </c>
      <c r="C276" s="54">
        <v>2</v>
      </c>
      <c r="D276" s="54">
        <v>3</v>
      </c>
      <c r="E276" s="54"/>
      <c r="F276" s="56"/>
      <c r="G276" s="55" t="s">
        <v>202</v>
      </c>
      <c r="H276" s="42">
        <v>247</v>
      </c>
      <c r="I276" s="43">
        <f>I277</f>
        <v>0</v>
      </c>
      <c r="J276" s="83">
        <f>J277</f>
        <v>0</v>
      </c>
      <c r="K276" s="44">
        <f>K277</f>
        <v>0</v>
      </c>
      <c r="L276" s="44">
        <f>L277</f>
        <v>0</v>
      </c>
      <c r="M276" s="1"/>
      <c r="N276" s="1"/>
      <c r="O276" s="1"/>
      <c r="P276" s="1"/>
      <c r="Q276" s="1"/>
      <c r="R276" s="1"/>
      <c r="S276" s="1"/>
    </row>
    <row r="277" spans="1:19" ht="30" hidden="1" customHeight="1" collapsed="1">
      <c r="A277" s="48">
        <v>3</v>
      </c>
      <c r="B277" s="54">
        <v>2</v>
      </c>
      <c r="C277" s="54">
        <v>2</v>
      </c>
      <c r="D277" s="54">
        <v>3</v>
      </c>
      <c r="E277" s="54">
        <v>1</v>
      </c>
      <c r="F277" s="56"/>
      <c r="G277" s="55" t="s">
        <v>202</v>
      </c>
      <c r="H277" s="42">
        <v>248</v>
      </c>
      <c r="I277" s="43">
        <f>I278+I279</f>
        <v>0</v>
      </c>
      <c r="J277" s="43">
        <f>J278+J279</f>
        <v>0</v>
      </c>
      <c r="K277" s="43">
        <f>K278+K279</f>
        <v>0</v>
      </c>
      <c r="L277" s="43">
        <f>L278+L279</f>
        <v>0</v>
      </c>
      <c r="M277" s="1"/>
      <c r="N277" s="1"/>
      <c r="O277" s="1"/>
      <c r="P277" s="1"/>
      <c r="Q277" s="1"/>
      <c r="R277" s="1"/>
      <c r="S277" s="1"/>
    </row>
    <row r="278" spans="1:19" ht="31.5" hidden="1" customHeight="1" collapsed="1">
      <c r="A278" s="48">
        <v>3</v>
      </c>
      <c r="B278" s="54">
        <v>2</v>
      </c>
      <c r="C278" s="54">
        <v>2</v>
      </c>
      <c r="D278" s="54">
        <v>3</v>
      </c>
      <c r="E278" s="54">
        <v>1</v>
      </c>
      <c r="F278" s="56">
        <v>1</v>
      </c>
      <c r="G278" s="55" t="s">
        <v>203</v>
      </c>
      <c r="H278" s="42">
        <v>249</v>
      </c>
      <c r="I278" s="60">
        <v>0</v>
      </c>
      <c r="J278" s="60">
        <v>0</v>
      </c>
      <c r="K278" s="60">
        <v>0</v>
      </c>
      <c r="L278" s="60">
        <v>0</v>
      </c>
      <c r="M278" s="1"/>
      <c r="N278" s="1"/>
      <c r="O278" s="1"/>
      <c r="P278" s="1"/>
      <c r="Q278" s="1"/>
      <c r="R278" s="1"/>
      <c r="S278" s="1"/>
    </row>
    <row r="279" spans="1:19" ht="25.5" hidden="1" customHeight="1" collapsed="1">
      <c r="A279" s="48">
        <v>3</v>
      </c>
      <c r="B279" s="54">
        <v>2</v>
      </c>
      <c r="C279" s="54">
        <v>2</v>
      </c>
      <c r="D279" s="54">
        <v>3</v>
      </c>
      <c r="E279" s="54">
        <v>1</v>
      </c>
      <c r="F279" s="56">
        <v>2</v>
      </c>
      <c r="G279" s="55" t="s">
        <v>204</v>
      </c>
      <c r="H279" s="42">
        <v>250</v>
      </c>
      <c r="I279" s="60">
        <v>0</v>
      </c>
      <c r="J279" s="60">
        <v>0</v>
      </c>
      <c r="K279" s="60">
        <v>0</v>
      </c>
      <c r="L279" s="60">
        <v>0</v>
      </c>
      <c r="M279" s="1"/>
      <c r="N279" s="1"/>
      <c r="O279" s="1"/>
      <c r="P279" s="1"/>
      <c r="Q279" s="1"/>
      <c r="R279" s="1"/>
      <c r="S279" s="1"/>
    </row>
    <row r="280" spans="1:19" ht="22.5" hidden="1" customHeight="1" collapsed="1">
      <c r="A280" s="53">
        <v>3</v>
      </c>
      <c r="B280" s="54">
        <v>2</v>
      </c>
      <c r="C280" s="54">
        <v>2</v>
      </c>
      <c r="D280" s="54">
        <v>4</v>
      </c>
      <c r="E280" s="54"/>
      <c r="F280" s="56"/>
      <c r="G280" s="55" t="s">
        <v>205</v>
      </c>
      <c r="H280" s="42">
        <v>251</v>
      </c>
      <c r="I280" s="43">
        <f>I281</f>
        <v>0</v>
      </c>
      <c r="J280" s="83">
        <f>J281</f>
        <v>0</v>
      </c>
      <c r="K280" s="44">
        <f>K281</f>
        <v>0</v>
      </c>
      <c r="L280" s="44">
        <f>L281</f>
        <v>0</v>
      </c>
      <c r="M280" s="1"/>
      <c r="N280" s="1"/>
      <c r="O280" s="1"/>
      <c r="P280" s="1"/>
      <c r="Q280" s="1"/>
      <c r="R280" s="1"/>
      <c r="S280" s="1"/>
    </row>
    <row r="281" spans="1:19" hidden="1" collapsed="1">
      <c r="A281" s="53">
        <v>3</v>
      </c>
      <c r="B281" s="54">
        <v>2</v>
      </c>
      <c r="C281" s="54">
        <v>2</v>
      </c>
      <c r="D281" s="54">
        <v>4</v>
      </c>
      <c r="E281" s="54">
        <v>1</v>
      </c>
      <c r="F281" s="56"/>
      <c r="G281" s="55" t="s">
        <v>205</v>
      </c>
      <c r="H281" s="42">
        <v>252</v>
      </c>
      <c r="I281" s="43">
        <f>SUM(I282:I283)</f>
        <v>0</v>
      </c>
      <c r="J281" s="83">
        <f>SUM(J282:J283)</f>
        <v>0</v>
      </c>
      <c r="K281" s="44">
        <f>SUM(K282:K283)</f>
        <v>0</v>
      </c>
      <c r="L281" s="44">
        <f>SUM(L282:L283)</f>
        <v>0</v>
      </c>
      <c r="M281" s="1"/>
      <c r="N281" s="1"/>
      <c r="O281" s="1"/>
      <c r="P281" s="1"/>
      <c r="Q281" s="1"/>
      <c r="R281" s="1"/>
      <c r="S281" s="1"/>
    </row>
    <row r="282" spans="1:19" ht="30.75" hidden="1" customHeight="1" collapsed="1">
      <c r="A282" s="53">
        <v>3</v>
      </c>
      <c r="B282" s="54">
        <v>2</v>
      </c>
      <c r="C282" s="54">
        <v>2</v>
      </c>
      <c r="D282" s="54">
        <v>4</v>
      </c>
      <c r="E282" s="54">
        <v>1</v>
      </c>
      <c r="F282" s="56">
        <v>1</v>
      </c>
      <c r="G282" s="55" t="s">
        <v>206</v>
      </c>
      <c r="H282" s="42">
        <v>253</v>
      </c>
      <c r="I282" s="60">
        <v>0</v>
      </c>
      <c r="J282" s="60">
        <v>0</v>
      </c>
      <c r="K282" s="60">
        <v>0</v>
      </c>
      <c r="L282" s="60">
        <v>0</v>
      </c>
      <c r="M282" s="1"/>
      <c r="N282" s="1"/>
      <c r="O282" s="1"/>
      <c r="P282" s="1"/>
      <c r="Q282" s="1"/>
      <c r="R282" s="1"/>
      <c r="S282" s="1"/>
    </row>
    <row r="283" spans="1:19" ht="27.75" hidden="1" customHeight="1" collapsed="1">
      <c r="A283" s="48">
        <v>3</v>
      </c>
      <c r="B283" s="46">
        <v>2</v>
      </c>
      <c r="C283" s="46">
        <v>2</v>
      </c>
      <c r="D283" s="46">
        <v>4</v>
      </c>
      <c r="E283" s="46">
        <v>1</v>
      </c>
      <c r="F283" s="49">
        <v>2</v>
      </c>
      <c r="G283" s="57" t="s">
        <v>207</v>
      </c>
      <c r="H283" s="42">
        <v>254</v>
      </c>
      <c r="I283" s="60">
        <v>0</v>
      </c>
      <c r="J283" s="60">
        <v>0</v>
      </c>
      <c r="K283" s="60">
        <v>0</v>
      </c>
      <c r="L283" s="60">
        <v>0</v>
      </c>
      <c r="M283" s="1"/>
      <c r="N283" s="1"/>
      <c r="O283" s="1"/>
      <c r="P283" s="1"/>
      <c r="Q283" s="1"/>
      <c r="R283" s="1"/>
      <c r="S283" s="1"/>
    </row>
    <row r="284" spans="1:19" ht="14.25" hidden="1" customHeight="1" collapsed="1">
      <c r="A284" s="53">
        <v>3</v>
      </c>
      <c r="B284" s="54">
        <v>2</v>
      </c>
      <c r="C284" s="54">
        <v>2</v>
      </c>
      <c r="D284" s="54">
        <v>5</v>
      </c>
      <c r="E284" s="54"/>
      <c r="F284" s="56"/>
      <c r="G284" s="55" t="s">
        <v>208</v>
      </c>
      <c r="H284" s="42">
        <v>255</v>
      </c>
      <c r="I284" s="43">
        <f t="shared" ref="I284:L285" si="26">I285</f>
        <v>0</v>
      </c>
      <c r="J284" s="83">
        <f t="shared" si="26"/>
        <v>0</v>
      </c>
      <c r="K284" s="44">
        <f t="shared" si="26"/>
        <v>0</v>
      </c>
      <c r="L284" s="44">
        <f t="shared" si="26"/>
        <v>0</v>
      </c>
      <c r="M284" s="1"/>
      <c r="N284" s="1"/>
      <c r="O284" s="1"/>
      <c r="P284" s="1"/>
      <c r="Q284" s="1"/>
      <c r="R284" s="1"/>
      <c r="S284" s="1"/>
    </row>
    <row r="285" spans="1:19" ht="15.75" hidden="1" customHeight="1" collapsed="1">
      <c r="A285" s="53">
        <v>3</v>
      </c>
      <c r="B285" s="54">
        <v>2</v>
      </c>
      <c r="C285" s="54">
        <v>2</v>
      </c>
      <c r="D285" s="54">
        <v>5</v>
      </c>
      <c r="E285" s="54">
        <v>1</v>
      </c>
      <c r="F285" s="56"/>
      <c r="G285" s="55" t="s">
        <v>208</v>
      </c>
      <c r="H285" s="42">
        <v>256</v>
      </c>
      <c r="I285" s="43">
        <f t="shared" si="26"/>
        <v>0</v>
      </c>
      <c r="J285" s="83">
        <f t="shared" si="26"/>
        <v>0</v>
      </c>
      <c r="K285" s="44">
        <f t="shared" si="26"/>
        <v>0</v>
      </c>
      <c r="L285" s="44">
        <f t="shared" si="26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3">
        <v>3</v>
      </c>
      <c r="B286" s="54">
        <v>2</v>
      </c>
      <c r="C286" s="54">
        <v>2</v>
      </c>
      <c r="D286" s="54">
        <v>5</v>
      </c>
      <c r="E286" s="54">
        <v>1</v>
      </c>
      <c r="F286" s="56">
        <v>1</v>
      </c>
      <c r="G286" s="55" t="s">
        <v>208</v>
      </c>
      <c r="H286" s="42">
        <v>257</v>
      </c>
      <c r="I286" s="60">
        <v>0</v>
      </c>
      <c r="J286" s="60">
        <v>0</v>
      </c>
      <c r="K286" s="60">
        <v>0</v>
      </c>
      <c r="L286" s="60">
        <v>0</v>
      </c>
      <c r="M286" s="1"/>
      <c r="N286" s="1"/>
      <c r="O286" s="1"/>
      <c r="P286" s="1"/>
      <c r="Q286" s="1"/>
      <c r="R286" s="1"/>
      <c r="S286" s="1"/>
    </row>
    <row r="287" spans="1:19" ht="14.25" hidden="1" customHeight="1" collapsed="1">
      <c r="A287" s="53">
        <v>3</v>
      </c>
      <c r="B287" s="54">
        <v>2</v>
      </c>
      <c r="C287" s="54">
        <v>2</v>
      </c>
      <c r="D287" s="54">
        <v>6</v>
      </c>
      <c r="E287" s="54"/>
      <c r="F287" s="56"/>
      <c r="G287" s="55" t="s">
        <v>191</v>
      </c>
      <c r="H287" s="42">
        <v>258</v>
      </c>
      <c r="I287" s="43">
        <f t="shared" ref="I287:L288" si="27">I288</f>
        <v>0</v>
      </c>
      <c r="J287" s="111">
        <f t="shared" si="27"/>
        <v>0</v>
      </c>
      <c r="K287" s="44">
        <f t="shared" si="27"/>
        <v>0</v>
      </c>
      <c r="L287" s="44">
        <f t="shared" si="27"/>
        <v>0</v>
      </c>
      <c r="M287" s="1"/>
      <c r="N287" s="1"/>
      <c r="O287" s="1"/>
      <c r="P287" s="1"/>
      <c r="Q287" s="1"/>
      <c r="R287" s="1"/>
      <c r="S287" s="1"/>
    </row>
    <row r="288" spans="1:19" ht="15" hidden="1" customHeight="1" collapsed="1">
      <c r="A288" s="53">
        <v>3</v>
      </c>
      <c r="B288" s="54">
        <v>2</v>
      </c>
      <c r="C288" s="54">
        <v>2</v>
      </c>
      <c r="D288" s="54">
        <v>6</v>
      </c>
      <c r="E288" s="54">
        <v>1</v>
      </c>
      <c r="F288" s="56"/>
      <c r="G288" s="55" t="s">
        <v>191</v>
      </c>
      <c r="H288" s="42">
        <v>259</v>
      </c>
      <c r="I288" s="43">
        <f t="shared" si="27"/>
        <v>0</v>
      </c>
      <c r="J288" s="111">
        <f t="shared" si="27"/>
        <v>0</v>
      </c>
      <c r="K288" s="44">
        <f t="shared" si="27"/>
        <v>0</v>
      </c>
      <c r="L288" s="44">
        <f t="shared" si="27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3">
        <v>3</v>
      </c>
      <c r="B289" s="75">
        <v>2</v>
      </c>
      <c r="C289" s="75">
        <v>2</v>
      </c>
      <c r="D289" s="54">
        <v>6</v>
      </c>
      <c r="E289" s="75">
        <v>1</v>
      </c>
      <c r="F289" s="76">
        <v>1</v>
      </c>
      <c r="G289" s="77" t="s">
        <v>191</v>
      </c>
      <c r="H289" s="42">
        <v>260</v>
      </c>
      <c r="I289" s="60">
        <v>0</v>
      </c>
      <c r="J289" s="60">
        <v>0</v>
      </c>
      <c r="K289" s="60">
        <v>0</v>
      </c>
      <c r="L289" s="60">
        <v>0</v>
      </c>
      <c r="M289" s="1"/>
      <c r="N289" s="1"/>
      <c r="O289" s="1"/>
      <c r="P289" s="1"/>
      <c r="Q289" s="1"/>
      <c r="R289" s="1"/>
      <c r="S289" s="1"/>
    </row>
    <row r="290" spans="1:19" ht="14.25" hidden="1" customHeight="1" collapsed="1">
      <c r="A290" s="57">
        <v>3</v>
      </c>
      <c r="B290" s="53">
        <v>2</v>
      </c>
      <c r="C290" s="54">
        <v>2</v>
      </c>
      <c r="D290" s="54">
        <v>7</v>
      </c>
      <c r="E290" s="54"/>
      <c r="F290" s="56"/>
      <c r="G290" s="55" t="s">
        <v>192</v>
      </c>
      <c r="H290" s="42">
        <v>261</v>
      </c>
      <c r="I290" s="43">
        <f>I291</f>
        <v>0</v>
      </c>
      <c r="J290" s="111">
        <f>J291</f>
        <v>0</v>
      </c>
      <c r="K290" s="44">
        <f>K291</f>
        <v>0</v>
      </c>
      <c r="L290" s="44">
        <f>L291</f>
        <v>0</v>
      </c>
      <c r="M290" s="1"/>
      <c r="N290" s="1"/>
      <c r="O290" s="1"/>
      <c r="P290" s="1"/>
      <c r="Q290" s="1"/>
      <c r="R290" s="1"/>
      <c r="S290" s="1"/>
    </row>
    <row r="291" spans="1:19" ht="15" hidden="1" customHeight="1" collapsed="1">
      <c r="A291" s="57">
        <v>3</v>
      </c>
      <c r="B291" s="53">
        <v>2</v>
      </c>
      <c r="C291" s="54">
        <v>2</v>
      </c>
      <c r="D291" s="54">
        <v>7</v>
      </c>
      <c r="E291" s="54">
        <v>1</v>
      </c>
      <c r="F291" s="56"/>
      <c r="G291" s="55" t="s">
        <v>192</v>
      </c>
      <c r="H291" s="42">
        <v>262</v>
      </c>
      <c r="I291" s="43">
        <f>I292+I293</f>
        <v>0</v>
      </c>
      <c r="J291" s="43">
        <f>J292+J293</f>
        <v>0</v>
      </c>
      <c r="K291" s="43">
        <f>K292+K293</f>
        <v>0</v>
      </c>
      <c r="L291" s="43">
        <f>L292+L293</f>
        <v>0</v>
      </c>
      <c r="M291" s="1"/>
      <c r="N291" s="1"/>
      <c r="O291" s="1"/>
      <c r="P291" s="1"/>
      <c r="Q291" s="1"/>
      <c r="R291" s="1"/>
      <c r="S291" s="1"/>
    </row>
    <row r="292" spans="1:19" ht="27.75" hidden="1" customHeight="1" collapsed="1">
      <c r="A292" s="57">
        <v>3</v>
      </c>
      <c r="B292" s="53">
        <v>2</v>
      </c>
      <c r="C292" s="53">
        <v>2</v>
      </c>
      <c r="D292" s="54">
        <v>7</v>
      </c>
      <c r="E292" s="54">
        <v>1</v>
      </c>
      <c r="F292" s="56">
        <v>1</v>
      </c>
      <c r="G292" s="55" t="s">
        <v>193</v>
      </c>
      <c r="H292" s="42">
        <v>263</v>
      </c>
      <c r="I292" s="60">
        <v>0</v>
      </c>
      <c r="J292" s="60">
        <v>0</v>
      </c>
      <c r="K292" s="60">
        <v>0</v>
      </c>
      <c r="L292" s="60">
        <v>0</v>
      </c>
      <c r="M292" s="1"/>
      <c r="N292" s="1"/>
      <c r="O292" s="1"/>
      <c r="P292" s="1"/>
      <c r="Q292" s="1"/>
      <c r="R292" s="1"/>
      <c r="S292" s="1"/>
    </row>
    <row r="293" spans="1:19" ht="25.5" hidden="1" customHeight="1" collapsed="1">
      <c r="A293" s="57">
        <v>3</v>
      </c>
      <c r="B293" s="53">
        <v>2</v>
      </c>
      <c r="C293" s="53">
        <v>2</v>
      </c>
      <c r="D293" s="54">
        <v>7</v>
      </c>
      <c r="E293" s="54">
        <v>1</v>
      </c>
      <c r="F293" s="56">
        <v>2</v>
      </c>
      <c r="G293" s="55" t="s">
        <v>194</v>
      </c>
      <c r="H293" s="42">
        <v>264</v>
      </c>
      <c r="I293" s="60">
        <v>0</v>
      </c>
      <c r="J293" s="60">
        <v>0</v>
      </c>
      <c r="K293" s="60">
        <v>0</v>
      </c>
      <c r="L293" s="60">
        <v>0</v>
      </c>
      <c r="M293" s="1"/>
      <c r="N293" s="1"/>
      <c r="O293" s="1"/>
      <c r="P293" s="1"/>
      <c r="Q293" s="1"/>
      <c r="R293" s="1"/>
      <c r="S293" s="1"/>
    </row>
    <row r="294" spans="1:19" ht="30" hidden="1" customHeight="1" collapsed="1">
      <c r="A294" s="61">
        <v>3</v>
      </c>
      <c r="B294" s="61">
        <v>3</v>
      </c>
      <c r="C294" s="38"/>
      <c r="D294" s="39"/>
      <c r="E294" s="39"/>
      <c r="F294" s="41"/>
      <c r="G294" s="40" t="s">
        <v>209</v>
      </c>
      <c r="H294" s="42">
        <v>265</v>
      </c>
      <c r="I294" s="43">
        <f>SUM(I295+I327)</f>
        <v>0</v>
      </c>
      <c r="J294" s="111">
        <f>SUM(J295+J327)</f>
        <v>0</v>
      </c>
      <c r="K294" s="44">
        <f>SUM(K295+K327)</f>
        <v>0</v>
      </c>
      <c r="L294" s="44">
        <f>SUM(L295+L327)</f>
        <v>0</v>
      </c>
      <c r="M294" s="1"/>
      <c r="N294" s="1"/>
      <c r="O294" s="1"/>
      <c r="P294" s="1"/>
      <c r="Q294" s="1"/>
      <c r="R294" s="1"/>
      <c r="S294" s="1"/>
    </row>
    <row r="295" spans="1:19" ht="40.5" hidden="1" customHeight="1" collapsed="1">
      <c r="A295" s="57">
        <v>3</v>
      </c>
      <c r="B295" s="57">
        <v>3</v>
      </c>
      <c r="C295" s="53">
        <v>1</v>
      </c>
      <c r="D295" s="54"/>
      <c r="E295" s="54"/>
      <c r="F295" s="56"/>
      <c r="G295" s="55" t="s">
        <v>210</v>
      </c>
      <c r="H295" s="42">
        <v>266</v>
      </c>
      <c r="I295" s="43">
        <f>SUM(I296+I305+I309+I313+I317+I320+I323)</f>
        <v>0</v>
      </c>
      <c r="J295" s="111">
        <f>SUM(J296+J305+J309+J313+J317+J320+J323)</f>
        <v>0</v>
      </c>
      <c r="K295" s="44">
        <f>SUM(K296+K305+K309+K313+K317+K320+K323)</f>
        <v>0</v>
      </c>
      <c r="L295" s="44">
        <f>SUM(L296+L305+L309+L313+L317+L320+L323)</f>
        <v>0</v>
      </c>
      <c r="M295" s="1"/>
      <c r="N295" s="1"/>
      <c r="O295" s="1"/>
      <c r="P295" s="1"/>
      <c r="Q295" s="1"/>
      <c r="R295" s="1"/>
      <c r="S295" s="1"/>
    </row>
    <row r="296" spans="1:19" ht="15" hidden="1" customHeight="1" collapsed="1">
      <c r="A296" s="57">
        <v>3</v>
      </c>
      <c r="B296" s="57">
        <v>3</v>
      </c>
      <c r="C296" s="53">
        <v>1</v>
      </c>
      <c r="D296" s="54">
        <v>1</v>
      </c>
      <c r="E296" s="54"/>
      <c r="F296" s="56"/>
      <c r="G296" s="55" t="s">
        <v>196</v>
      </c>
      <c r="H296" s="42">
        <v>267</v>
      </c>
      <c r="I296" s="43">
        <f>SUM(I297+I299+I302)</f>
        <v>0</v>
      </c>
      <c r="J296" s="43">
        <f>SUM(J297+J299+J302)</f>
        <v>0</v>
      </c>
      <c r="K296" s="43">
        <f>SUM(K297+K299+K302)</f>
        <v>0</v>
      </c>
      <c r="L296" s="43">
        <f>SUM(L297+L299+L302)</f>
        <v>0</v>
      </c>
      <c r="M296" s="1"/>
      <c r="N296" s="1"/>
      <c r="O296" s="1"/>
      <c r="P296" s="1"/>
      <c r="Q296" s="1"/>
      <c r="R296" s="1"/>
      <c r="S296" s="1"/>
    </row>
    <row r="297" spans="1:19" ht="12.75" hidden="1" customHeight="1" collapsed="1">
      <c r="A297" s="57">
        <v>3</v>
      </c>
      <c r="B297" s="57">
        <v>3</v>
      </c>
      <c r="C297" s="53">
        <v>1</v>
      </c>
      <c r="D297" s="54">
        <v>1</v>
      </c>
      <c r="E297" s="54">
        <v>1</v>
      </c>
      <c r="F297" s="56"/>
      <c r="G297" s="55" t="s">
        <v>174</v>
      </c>
      <c r="H297" s="42">
        <v>268</v>
      </c>
      <c r="I297" s="43">
        <f>SUM(I298:I298)</f>
        <v>0</v>
      </c>
      <c r="J297" s="111">
        <f>SUM(J298:J298)</f>
        <v>0</v>
      </c>
      <c r="K297" s="44">
        <f>SUM(K298:K298)</f>
        <v>0</v>
      </c>
      <c r="L297" s="44">
        <f>SUM(L298:L298)</f>
        <v>0</v>
      </c>
      <c r="M297" s="1"/>
      <c r="N297" s="1"/>
      <c r="O297" s="1"/>
      <c r="P297" s="1"/>
      <c r="Q297" s="1"/>
      <c r="R297" s="1"/>
      <c r="S297" s="1"/>
    </row>
    <row r="298" spans="1:19" ht="15" hidden="1" customHeight="1" collapsed="1">
      <c r="A298" s="57">
        <v>3</v>
      </c>
      <c r="B298" s="57">
        <v>3</v>
      </c>
      <c r="C298" s="53">
        <v>1</v>
      </c>
      <c r="D298" s="54">
        <v>1</v>
      </c>
      <c r="E298" s="54">
        <v>1</v>
      </c>
      <c r="F298" s="56">
        <v>1</v>
      </c>
      <c r="G298" s="55" t="s">
        <v>174</v>
      </c>
      <c r="H298" s="42">
        <v>269</v>
      </c>
      <c r="I298" s="60">
        <v>0</v>
      </c>
      <c r="J298" s="60">
        <v>0</v>
      </c>
      <c r="K298" s="60">
        <v>0</v>
      </c>
      <c r="L298" s="60">
        <v>0</v>
      </c>
      <c r="M298" s="1"/>
      <c r="N298" s="1"/>
      <c r="O298" s="1"/>
      <c r="P298" s="1"/>
      <c r="Q298" s="1"/>
      <c r="R298" s="1"/>
      <c r="S298" s="1"/>
    </row>
    <row r="299" spans="1:19" ht="14.25" hidden="1" customHeight="1" collapsed="1">
      <c r="A299" s="57">
        <v>3</v>
      </c>
      <c r="B299" s="57">
        <v>3</v>
      </c>
      <c r="C299" s="53">
        <v>1</v>
      </c>
      <c r="D299" s="54">
        <v>1</v>
      </c>
      <c r="E299" s="54">
        <v>2</v>
      </c>
      <c r="F299" s="56"/>
      <c r="G299" s="55" t="s">
        <v>197</v>
      </c>
      <c r="H299" s="42">
        <v>270</v>
      </c>
      <c r="I299" s="43">
        <f>SUM(I300:I301)</f>
        <v>0</v>
      </c>
      <c r="J299" s="43">
        <f>SUM(J300:J301)</f>
        <v>0</v>
      </c>
      <c r="K299" s="43">
        <f>SUM(K300:K301)</f>
        <v>0</v>
      </c>
      <c r="L299" s="43">
        <f>SUM(L300:L301)</f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7">
        <v>3</v>
      </c>
      <c r="B300" s="57">
        <v>3</v>
      </c>
      <c r="C300" s="53">
        <v>1</v>
      </c>
      <c r="D300" s="54">
        <v>1</v>
      </c>
      <c r="E300" s="54">
        <v>2</v>
      </c>
      <c r="F300" s="56">
        <v>1</v>
      </c>
      <c r="G300" s="55" t="s">
        <v>176</v>
      </c>
      <c r="H300" s="42">
        <v>271</v>
      </c>
      <c r="I300" s="60">
        <v>0</v>
      </c>
      <c r="J300" s="60">
        <v>0</v>
      </c>
      <c r="K300" s="60">
        <v>0</v>
      </c>
      <c r="L300" s="60"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7">
        <v>3</v>
      </c>
      <c r="B301" s="57">
        <v>3</v>
      </c>
      <c r="C301" s="53">
        <v>1</v>
      </c>
      <c r="D301" s="54">
        <v>1</v>
      </c>
      <c r="E301" s="54">
        <v>2</v>
      </c>
      <c r="F301" s="56">
        <v>2</v>
      </c>
      <c r="G301" s="55" t="s">
        <v>177</v>
      </c>
      <c r="H301" s="42">
        <v>272</v>
      </c>
      <c r="I301" s="60">
        <v>0</v>
      </c>
      <c r="J301" s="60">
        <v>0</v>
      </c>
      <c r="K301" s="60">
        <v>0</v>
      </c>
      <c r="L301" s="60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7">
        <v>3</v>
      </c>
      <c r="B302" s="57">
        <v>3</v>
      </c>
      <c r="C302" s="53">
        <v>1</v>
      </c>
      <c r="D302" s="54">
        <v>1</v>
      </c>
      <c r="E302" s="54">
        <v>3</v>
      </c>
      <c r="F302" s="56"/>
      <c r="G302" s="55" t="s">
        <v>178</v>
      </c>
      <c r="H302" s="42">
        <v>273</v>
      </c>
      <c r="I302" s="43">
        <f>SUM(I303:I304)</f>
        <v>0</v>
      </c>
      <c r="J302" s="43">
        <f>SUM(J303:J304)</f>
        <v>0</v>
      </c>
      <c r="K302" s="43">
        <f>SUM(K303:K304)</f>
        <v>0</v>
      </c>
      <c r="L302" s="43">
        <f>SUM(L303:L304)</f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7">
        <v>3</v>
      </c>
      <c r="B303" s="57">
        <v>3</v>
      </c>
      <c r="C303" s="53">
        <v>1</v>
      </c>
      <c r="D303" s="54">
        <v>1</v>
      </c>
      <c r="E303" s="54">
        <v>3</v>
      </c>
      <c r="F303" s="56">
        <v>1</v>
      </c>
      <c r="G303" s="55" t="s">
        <v>211</v>
      </c>
      <c r="H303" s="42">
        <v>274</v>
      </c>
      <c r="I303" s="60">
        <v>0</v>
      </c>
      <c r="J303" s="60">
        <v>0</v>
      </c>
      <c r="K303" s="60">
        <v>0</v>
      </c>
      <c r="L303" s="60"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7">
        <v>3</v>
      </c>
      <c r="B304" s="57">
        <v>3</v>
      </c>
      <c r="C304" s="53">
        <v>1</v>
      </c>
      <c r="D304" s="54">
        <v>1</v>
      </c>
      <c r="E304" s="54">
        <v>3</v>
      </c>
      <c r="F304" s="56">
        <v>2</v>
      </c>
      <c r="G304" s="55" t="s">
        <v>198</v>
      </c>
      <c r="H304" s="42">
        <v>275</v>
      </c>
      <c r="I304" s="60">
        <v>0</v>
      </c>
      <c r="J304" s="60">
        <v>0</v>
      </c>
      <c r="K304" s="60">
        <v>0</v>
      </c>
      <c r="L304" s="60">
        <v>0</v>
      </c>
      <c r="M304" s="1"/>
      <c r="N304" s="1"/>
      <c r="O304" s="1"/>
      <c r="P304" s="1"/>
      <c r="Q304" s="1"/>
      <c r="R304" s="1"/>
      <c r="S304" s="1"/>
    </row>
    <row r="305" spans="1:19" hidden="1" collapsed="1">
      <c r="A305" s="73">
        <v>3</v>
      </c>
      <c r="B305" s="48">
        <v>3</v>
      </c>
      <c r="C305" s="53">
        <v>1</v>
      </c>
      <c r="D305" s="54">
        <v>2</v>
      </c>
      <c r="E305" s="54"/>
      <c r="F305" s="56"/>
      <c r="G305" s="55" t="s">
        <v>212</v>
      </c>
      <c r="H305" s="42">
        <v>276</v>
      </c>
      <c r="I305" s="43">
        <f>I306</f>
        <v>0</v>
      </c>
      <c r="J305" s="111">
        <f>J306</f>
        <v>0</v>
      </c>
      <c r="K305" s="44">
        <f>K306</f>
        <v>0</v>
      </c>
      <c r="L305" s="44">
        <f>L306</f>
        <v>0</v>
      </c>
      <c r="M305" s="1"/>
      <c r="N305" s="1"/>
      <c r="O305" s="1"/>
      <c r="P305" s="1"/>
      <c r="Q305" s="1"/>
      <c r="R305" s="1"/>
      <c r="S305" s="1"/>
    </row>
    <row r="306" spans="1:19" ht="15" hidden="1" customHeight="1" collapsed="1">
      <c r="A306" s="73">
        <v>3</v>
      </c>
      <c r="B306" s="73">
        <v>3</v>
      </c>
      <c r="C306" s="48">
        <v>1</v>
      </c>
      <c r="D306" s="46">
        <v>2</v>
      </c>
      <c r="E306" s="46">
        <v>1</v>
      </c>
      <c r="F306" s="49"/>
      <c r="G306" s="55" t="s">
        <v>212</v>
      </c>
      <c r="H306" s="42">
        <v>277</v>
      </c>
      <c r="I306" s="63">
        <f>SUM(I307:I308)</f>
        <v>0</v>
      </c>
      <c r="J306" s="112">
        <f>SUM(J307:J308)</f>
        <v>0</v>
      </c>
      <c r="K306" s="64">
        <f>SUM(K307:K308)</f>
        <v>0</v>
      </c>
      <c r="L306" s="64">
        <f>SUM(L307:L308)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57">
        <v>3</v>
      </c>
      <c r="B307" s="57">
        <v>3</v>
      </c>
      <c r="C307" s="53">
        <v>1</v>
      </c>
      <c r="D307" s="54">
        <v>2</v>
      </c>
      <c r="E307" s="54">
        <v>1</v>
      </c>
      <c r="F307" s="56">
        <v>1</v>
      </c>
      <c r="G307" s="55" t="s">
        <v>213</v>
      </c>
      <c r="H307" s="42">
        <v>278</v>
      </c>
      <c r="I307" s="60">
        <v>0</v>
      </c>
      <c r="J307" s="60">
        <v>0</v>
      </c>
      <c r="K307" s="60">
        <v>0</v>
      </c>
      <c r="L307" s="60">
        <v>0</v>
      </c>
      <c r="M307" s="1"/>
      <c r="N307" s="1"/>
      <c r="O307" s="1"/>
      <c r="P307" s="1"/>
      <c r="Q307" s="1"/>
      <c r="R307" s="1"/>
      <c r="S307" s="1"/>
    </row>
    <row r="308" spans="1:19" ht="12.75" hidden="1" customHeight="1" collapsed="1">
      <c r="A308" s="65">
        <v>3</v>
      </c>
      <c r="B308" s="98">
        <v>3</v>
      </c>
      <c r="C308" s="74">
        <v>1</v>
      </c>
      <c r="D308" s="75">
        <v>2</v>
      </c>
      <c r="E308" s="75">
        <v>1</v>
      </c>
      <c r="F308" s="76">
        <v>2</v>
      </c>
      <c r="G308" s="77" t="s">
        <v>214</v>
      </c>
      <c r="H308" s="42">
        <v>279</v>
      </c>
      <c r="I308" s="60">
        <v>0</v>
      </c>
      <c r="J308" s="60">
        <v>0</v>
      </c>
      <c r="K308" s="60">
        <v>0</v>
      </c>
      <c r="L308" s="60">
        <v>0</v>
      </c>
      <c r="M308" s="1"/>
      <c r="N308" s="1"/>
      <c r="O308" s="1"/>
      <c r="P308" s="1"/>
      <c r="Q308" s="1"/>
      <c r="R308" s="1"/>
      <c r="S308" s="1"/>
    </row>
    <row r="309" spans="1:19" ht="15.75" hidden="1" customHeight="1" collapsed="1">
      <c r="A309" s="53">
        <v>3</v>
      </c>
      <c r="B309" s="55">
        <v>3</v>
      </c>
      <c r="C309" s="53">
        <v>1</v>
      </c>
      <c r="D309" s="54">
        <v>3</v>
      </c>
      <c r="E309" s="54"/>
      <c r="F309" s="56"/>
      <c r="G309" s="55" t="s">
        <v>215</v>
      </c>
      <c r="H309" s="42">
        <v>280</v>
      </c>
      <c r="I309" s="43">
        <f>I310</f>
        <v>0</v>
      </c>
      <c r="J309" s="111">
        <f>J310</f>
        <v>0</v>
      </c>
      <c r="K309" s="44">
        <f>K310</f>
        <v>0</v>
      </c>
      <c r="L309" s="44">
        <f>L310</f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3">
        <v>3</v>
      </c>
      <c r="B310" s="77">
        <v>3</v>
      </c>
      <c r="C310" s="74">
        <v>1</v>
      </c>
      <c r="D310" s="75">
        <v>3</v>
      </c>
      <c r="E310" s="75">
        <v>1</v>
      </c>
      <c r="F310" s="76"/>
      <c r="G310" s="55" t="s">
        <v>215</v>
      </c>
      <c r="H310" s="42">
        <v>281</v>
      </c>
      <c r="I310" s="44">
        <f>I311+I312</f>
        <v>0</v>
      </c>
      <c r="J310" s="44">
        <f>J311+J312</f>
        <v>0</v>
      </c>
      <c r="K310" s="44">
        <f>K311+K312</f>
        <v>0</v>
      </c>
      <c r="L310" s="44">
        <f>L311+L312</f>
        <v>0</v>
      </c>
      <c r="M310" s="1"/>
      <c r="N310" s="1"/>
      <c r="O310" s="1"/>
      <c r="P310" s="1"/>
      <c r="Q310" s="1"/>
      <c r="R310" s="1"/>
      <c r="S310" s="1"/>
    </row>
    <row r="311" spans="1:19" ht="27" hidden="1" customHeight="1" collapsed="1">
      <c r="A311" s="53">
        <v>3</v>
      </c>
      <c r="B311" s="55">
        <v>3</v>
      </c>
      <c r="C311" s="53">
        <v>1</v>
      </c>
      <c r="D311" s="54">
        <v>3</v>
      </c>
      <c r="E311" s="54">
        <v>1</v>
      </c>
      <c r="F311" s="56">
        <v>1</v>
      </c>
      <c r="G311" s="55" t="s">
        <v>216</v>
      </c>
      <c r="H311" s="42">
        <v>282</v>
      </c>
      <c r="I311" s="103">
        <v>0</v>
      </c>
      <c r="J311" s="103">
        <v>0</v>
      </c>
      <c r="K311" s="103">
        <v>0</v>
      </c>
      <c r="L311" s="102">
        <v>0</v>
      </c>
      <c r="M311" s="1"/>
      <c r="N311" s="1"/>
      <c r="O311" s="1"/>
      <c r="P311" s="1"/>
      <c r="Q311" s="1"/>
      <c r="R311" s="1"/>
      <c r="S311" s="1"/>
    </row>
    <row r="312" spans="1:19" ht="26.25" hidden="1" customHeight="1" collapsed="1">
      <c r="A312" s="53">
        <v>3</v>
      </c>
      <c r="B312" s="55">
        <v>3</v>
      </c>
      <c r="C312" s="53">
        <v>1</v>
      </c>
      <c r="D312" s="54">
        <v>3</v>
      </c>
      <c r="E312" s="54">
        <v>1</v>
      </c>
      <c r="F312" s="56">
        <v>2</v>
      </c>
      <c r="G312" s="55" t="s">
        <v>217</v>
      </c>
      <c r="H312" s="42">
        <v>283</v>
      </c>
      <c r="I312" s="60">
        <v>0</v>
      </c>
      <c r="J312" s="60">
        <v>0</v>
      </c>
      <c r="K312" s="60">
        <v>0</v>
      </c>
      <c r="L312" s="60">
        <v>0</v>
      </c>
      <c r="M312" s="1"/>
      <c r="N312" s="1"/>
      <c r="O312" s="1"/>
      <c r="P312" s="1"/>
      <c r="Q312" s="1"/>
      <c r="R312" s="1"/>
      <c r="S312" s="1"/>
    </row>
    <row r="313" spans="1:19" hidden="1" collapsed="1">
      <c r="A313" s="53">
        <v>3</v>
      </c>
      <c r="B313" s="55">
        <v>3</v>
      </c>
      <c r="C313" s="53">
        <v>1</v>
      </c>
      <c r="D313" s="54">
        <v>4</v>
      </c>
      <c r="E313" s="54"/>
      <c r="F313" s="56"/>
      <c r="G313" s="55" t="s">
        <v>218</v>
      </c>
      <c r="H313" s="42">
        <v>284</v>
      </c>
      <c r="I313" s="43">
        <f>I314</f>
        <v>0</v>
      </c>
      <c r="J313" s="111">
        <f>J314</f>
        <v>0</v>
      </c>
      <c r="K313" s="44">
        <f>K314</f>
        <v>0</v>
      </c>
      <c r="L313" s="44">
        <f>L314</f>
        <v>0</v>
      </c>
      <c r="M313" s="1"/>
      <c r="N313" s="1"/>
      <c r="O313" s="1"/>
      <c r="P313" s="1"/>
      <c r="Q313" s="1"/>
      <c r="R313" s="1"/>
      <c r="S313" s="1"/>
    </row>
    <row r="314" spans="1:19" ht="15" hidden="1" customHeight="1" collapsed="1">
      <c r="A314" s="57">
        <v>3</v>
      </c>
      <c r="B314" s="53">
        <v>3</v>
      </c>
      <c r="C314" s="54">
        <v>1</v>
      </c>
      <c r="D314" s="54">
        <v>4</v>
      </c>
      <c r="E314" s="54">
        <v>1</v>
      </c>
      <c r="F314" s="56"/>
      <c r="G314" s="55" t="s">
        <v>218</v>
      </c>
      <c r="H314" s="42">
        <v>285</v>
      </c>
      <c r="I314" s="43">
        <f>SUM(I315:I316)</f>
        <v>0</v>
      </c>
      <c r="J314" s="43">
        <f>SUM(J315:J316)</f>
        <v>0</v>
      </c>
      <c r="K314" s="43">
        <f>SUM(K315:K316)</f>
        <v>0</v>
      </c>
      <c r="L314" s="43">
        <f>SUM(L315:L316)</f>
        <v>0</v>
      </c>
      <c r="M314" s="1"/>
      <c r="N314" s="1"/>
      <c r="O314" s="1"/>
      <c r="P314" s="1"/>
      <c r="Q314" s="1"/>
      <c r="R314" s="1"/>
      <c r="S314" s="1"/>
    </row>
    <row r="315" spans="1:19" hidden="1" collapsed="1">
      <c r="A315" s="57">
        <v>3</v>
      </c>
      <c r="B315" s="53">
        <v>3</v>
      </c>
      <c r="C315" s="54">
        <v>1</v>
      </c>
      <c r="D315" s="54">
        <v>4</v>
      </c>
      <c r="E315" s="54">
        <v>1</v>
      </c>
      <c r="F315" s="56">
        <v>1</v>
      </c>
      <c r="G315" s="55" t="s">
        <v>219</v>
      </c>
      <c r="H315" s="42">
        <v>286</v>
      </c>
      <c r="I315" s="59">
        <v>0</v>
      </c>
      <c r="J315" s="60">
        <v>0</v>
      </c>
      <c r="K315" s="60">
        <v>0</v>
      </c>
      <c r="L315" s="59">
        <v>0</v>
      </c>
      <c r="M315" s="1"/>
      <c r="N315" s="1"/>
      <c r="O315" s="1"/>
      <c r="P315" s="1"/>
      <c r="Q315" s="1"/>
      <c r="R315" s="1"/>
      <c r="S315" s="1"/>
    </row>
    <row r="316" spans="1:19" ht="14.25" hidden="1" customHeight="1" collapsed="1">
      <c r="A316" s="53">
        <v>3</v>
      </c>
      <c r="B316" s="54">
        <v>3</v>
      </c>
      <c r="C316" s="54">
        <v>1</v>
      </c>
      <c r="D316" s="54">
        <v>4</v>
      </c>
      <c r="E316" s="54">
        <v>1</v>
      </c>
      <c r="F316" s="56">
        <v>2</v>
      </c>
      <c r="G316" s="55" t="s">
        <v>220</v>
      </c>
      <c r="H316" s="42">
        <v>287</v>
      </c>
      <c r="I316" s="60">
        <v>0</v>
      </c>
      <c r="J316" s="103">
        <v>0</v>
      </c>
      <c r="K316" s="103">
        <v>0</v>
      </c>
      <c r="L316" s="102">
        <v>0</v>
      </c>
      <c r="M316" s="1"/>
      <c r="N316" s="1"/>
      <c r="O316" s="1"/>
      <c r="P316" s="1"/>
      <c r="Q316" s="1"/>
      <c r="R316" s="1"/>
      <c r="S316" s="1"/>
    </row>
    <row r="317" spans="1:19" ht="15.75" hidden="1" customHeight="1" collapsed="1">
      <c r="A317" s="53">
        <v>3</v>
      </c>
      <c r="B317" s="54">
        <v>3</v>
      </c>
      <c r="C317" s="54">
        <v>1</v>
      </c>
      <c r="D317" s="54">
        <v>5</v>
      </c>
      <c r="E317" s="54"/>
      <c r="F317" s="56"/>
      <c r="G317" s="55" t="s">
        <v>221</v>
      </c>
      <c r="H317" s="42">
        <v>288</v>
      </c>
      <c r="I317" s="64">
        <f t="shared" ref="I317:L318" si="28">I318</f>
        <v>0</v>
      </c>
      <c r="J317" s="111">
        <f t="shared" si="28"/>
        <v>0</v>
      </c>
      <c r="K317" s="44">
        <f t="shared" si="28"/>
        <v>0</v>
      </c>
      <c r="L317" s="44">
        <f t="shared" si="28"/>
        <v>0</v>
      </c>
      <c r="M317" s="1"/>
      <c r="N317" s="1"/>
      <c r="O317" s="1"/>
      <c r="P317" s="1"/>
      <c r="Q317" s="1"/>
      <c r="R317" s="1"/>
      <c r="S317" s="1"/>
    </row>
    <row r="318" spans="1:19" ht="14.25" hidden="1" customHeight="1" collapsed="1">
      <c r="A318" s="48">
        <v>3</v>
      </c>
      <c r="B318" s="75">
        <v>3</v>
      </c>
      <c r="C318" s="75">
        <v>1</v>
      </c>
      <c r="D318" s="75">
        <v>5</v>
      </c>
      <c r="E318" s="75">
        <v>1</v>
      </c>
      <c r="F318" s="76"/>
      <c r="G318" s="55" t="s">
        <v>221</v>
      </c>
      <c r="H318" s="42">
        <v>289</v>
      </c>
      <c r="I318" s="44">
        <f t="shared" si="28"/>
        <v>0</v>
      </c>
      <c r="J318" s="112">
        <f t="shared" si="28"/>
        <v>0</v>
      </c>
      <c r="K318" s="64">
        <f t="shared" si="28"/>
        <v>0</v>
      </c>
      <c r="L318" s="64">
        <f t="shared" si="28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53">
        <v>3</v>
      </c>
      <c r="B319" s="54">
        <v>3</v>
      </c>
      <c r="C319" s="54">
        <v>1</v>
      </c>
      <c r="D319" s="54">
        <v>5</v>
      </c>
      <c r="E319" s="54">
        <v>1</v>
      </c>
      <c r="F319" s="56">
        <v>1</v>
      </c>
      <c r="G319" s="55" t="s">
        <v>222</v>
      </c>
      <c r="H319" s="42">
        <v>290</v>
      </c>
      <c r="I319" s="60">
        <v>0</v>
      </c>
      <c r="J319" s="103">
        <v>0</v>
      </c>
      <c r="K319" s="103">
        <v>0</v>
      </c>
      <c r="L319" s="102"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3">
        <v>3</v>
      </c>
      <c r="B320" s="54">
        <v>3</v>
      </c>
      <c r="C320" s="54">
        <v>1</v>
      </c>
      <c r="D320" s="54">
        <v>6</v>
      </c>
      <c r="E320" s="54"/>
      <c r="F320" s="56"/>
      <c r="G320" s="55" t="s">
        <v>191</v>
      </c>
      <c r="H320" s="42">
        <v>291</v>
      </c>
      <c r="I320" s="44">
        <f t="shared" ref="I320:L321" si="29">I321</f>
        <v>0</v>
      </c>
      <c r="J320" s="111">
        <f t="shared" si="29"/>
        <v>0</v>
      </c>
      <c r="K320" s="44">
        <f t="shared" si="29"/>
        <v>0</v>
      </c>
      <c r="L320" s="44">
        <f t="shared" si="29"/>
        <v>0</v>
      </c>
      <c r="M320" s="1"/>
      <c r="N320" s="1"/>
      <c r="O320" s="1"/>
      <c r="P320" s="1"/>
      <c r="Q320" s="1"/>
      <c r="R320" s="1"/>
      <c r="S320" s="1"/>
    </row>
    <row r="321" spans="1:19" ht="13.5" hidden="1" customHeight="1" collapsed="1">
      <c r="A321" s="53">
        <v>3</v>
      </c>
      <c r="B321" s="54">
        <v>3</v>
      </c>
      <c r="C321" s="54">
        <v>1</v>
      </c>
      <c r="D321" s="54">
        <v>6</v>
      </c>
      <c r="E321" s="54">
        <v>1</v>
      </c>
      <c r="F321" s="56"/>
      <c r="G321" s="55" t="s">
        <v>191</v>
      </c>
      <c r="H321" s="42">
        <v>292</v>
      </c>
      <c r="I321" s="43">
        <f t="shared" si="29"/>
        <v>0</v>
      </c>
      <c r="J321" s="111">
        <f t="shared" si="29"/>
        <v>0</v>
      </c>
      <c r="K321" s="44">
        <f t="shared" si="29"/>
        <v>0</v>
      </c>
      <c r="L321" s="44">
        <f t="shared" si="29"/>
        <v>0</v>
      </c>
      <c r="M321" s="1"/>
      <c r="N321" s="1"/>
      <c r="O321" s="1"/>
      <c r="P321" s="1"/>
      <c r="Q321" s="1"/>
      <c r="R321" s="1"/>
      <c r="S321" s="1"/>
    </row>
    <row r="322" spans="1:19" ht="14.25" hidden="1" customHeight="1" collapsed="1">
      <c r="A322" s="53">
        <v>3</v>
      </c>
      <c r="B322" s="54">
        <v>3</v>
      </c>
      <c r="C322" s="54">
        <v>1</v>
      </c>
      <c r="D322" s="54">
        <v>6</v>
      </c>
      <c r="E322" s="54">
        <v>1</v>
      </c>
      <c r="F322" s="56">
        <v>1</v>
      </c>
      <c r="G322" s="55" t="s">
        <v>191</v>
      </c>
      <c r="H322" s="42">
        <v>293</v>
      </c>
      <c r="I322" s="103">
        <v>0</v>
      </c>
      <c r="J322" s="103">
        <v>0</v>
      </c>
      <c r="K322" s="103">
        <v>0</v>
      </c>
      <c r="L322" s="102">
        <v>0</v>
      </c>
      <c r="M322" s="1"/>
      <c r="N322" s="1"/>
      <c r="O322" s="1"/>
      <c r="P322" s="1"/>
      <c r="Q322" s="1"/>
      <c r="R322" s="1"/>
      <c r="S322" s="1"/>
    </row>
    <row r="323" spans="1:19" ht="15" hidden="1" customHeight="1" collapsed="1">
      <c r="A323" s="53">
        <v>3</v>
      </c>
      <c r="B323" s="54">
        <v>3</v>
      </c>
      <c r="C323" s="54">
        <v>1</v>
      </c>
      <c r="D323" s="54">
        <v>7</v>
      </c>
      <c r="E323" s="54"/>
      <c r="F323" s="56"/>
      <c r="G323" s="55" t="s">
        <v>223</v>
      </c>
      <c r="H323" s="42">
        <v>294</v>
      </c>
      <c r="I323" s="43">
        <f>I324</f>
        <v>0</v>
      </c>
      <c r="J323" s="111">
        <f>J324</f>
        <v>0</v>
      </c>
      <c r="K323" s="44">
        <f>K324</f>
        <v>0</v>
      </c>
      <c r="L323" s="44">
        <f>L324</f>
        <v>0</v>
      </c>
      <c r="M323" s="1"/>
      <c r="N323" s="1"/>
      <c r="O323" s="1"/>
      <c r="P323" s="1"/>
      <c r="Q323" s="1"/>
      <c r="R323" s="1"/>
      <c r="S323" s="1"/>
    </row>
    <row r="324" spans="1:19" ht="16.5" hidden="1" customHeight="1" collapsed="1">
      <c r="A324" s="53">
        <v>3</v>
      </c>
      <c r="B324" s="54">
        <v>3</v>
      </c>
      <c r="C324" s="54">
        <v>1</v>
      </c>
      <c r="D324" s="54">
        <v>7</v>
      </c>
      <c r="E324" s="54">
        <v>1</v>
      </c>
      <c r="F324" s="56"/>
      <c r="G324" s="55" t="s">
        <v>223</v>
      </c>
      <c r="H324" s="42">
        <v>295</v>
      </c>
      <c r="I324" s="43">
        <f>I325+I326</f>
        <v>0</v>
      </c>
      <c r="J324" s="43">
        <f>J325+J326</f>
        <v>0</v>
      </c>
      <c r="K324" s="43">
        <f>K325+K326</f>
        <v>0</v>
      </c>
      <c r="L324" s="43">
        <f>L325+L326</f>
        <v>0</v>
      </c>
      <c r="M324" s="1"/>
      <c r="N324" s="1"/>
      <c r="O324" s="1"/>
      <c r="P324" s="1"/>
      <c r="Q324" s="1"/>
      <c r="R324" s="1"/>
      <c r="S324" s="1"/>
    </row>
    <row r="325" spans="1:19" ht="27" hidden="1" customHeight="1" collapsed="1">
      <c r="A325" s="53">
        <v>3</v>
      </c>
      <c r="B325" s="54">
        <v>3</v>
      </c>
      <c r="C325" s="54">
        <v>1</v>
      </c>
      <c r="D325" s="54">
        <v>7</v>
      </c>
      <c r="E325" s="54">
        <v>1</v>
      </c>
      <c r="F325" s="56">
        <v>1</v>
      </c>
      <c r="G325" s="55" t="s">
        <v>224</v>
      </c>
      <c r="H325" s="42">
        <v>296</v>
      </c>
      <c r="I325" s="103">
        <v>0</v>
      </c>
      <c r="J325" s="103">
        <v>0</v>
      </c>
      <c r="K325" s="103">
        <v>0</v>
      </c>
      <c r="L325" s="102">
        <v>0</v>
      </c>
      <c r="M325" s="1"/>
      <c r="N325" s="1"/>
      <c r="O325" s="1"/>
      <c r="P325" s="1"/>
      <c r="Q325" s="1"/>
      <c r="R325" s="1"/>
      <c r="S325" s="1"/>
    </row>
    <row r="326" spans="1:19" ht="27.75" hidden="1" customHeight="1" collapsed="1">
      <c r="A326" s="53">
        <v>3</v>
      </c>
      <c r="B326" s="54">
        <v>3</v>
      </c>
      <c r="C326" s="54">
        <v>1</v>
      </c>
      <c r="D326" s="54">
        <v>7</v>
      </c>
      <c r="E326" s="54">
        <v>1</v>
      </c>
      <c r="F326" s="56">
        <v>2</v>
      </c>
      <c r="G326" s="55" t="s">
        <v>225</v>
      </c>
      <c r="H326" s="42">
        <v>297</v>
      </c>
      <c r="I326" s="60">
        <v>0</v>
      </c>
      <c r="J326" s="60">
        <v>0</v>
      </c>
      <c r="K326" s="60">
        <v>0</v>
      </c>
      <c r="L326" s="60">
        <v>0</v>
      </c>
      <c r="M326" s="1"/>
      <c r="N326" s="1"/>
      <c r="O326" s="1"/>
      <c r="P326" s="1"/>
      <c r="Q326" s="1"/>
      <c r="R326" s="1"/>
      <c r="S326" s="1"/>
    </row>
    <row r="327" spans="1:19" ht="38.25" hidden="1" customHeight="1" collapsed="1">
      <c r="A327" s="53">
        <v>3</v>
      </c>
      <c r="B327" s="54">
        <v>3</v>
      </c>
      <c r="C327" s="54">
        <v>2</v>
      </c>
      <c r="D327" s="54"/>
      <c r="E327" s="54"/>
      <c r="F327" s="56"/>
      <c r="G327" s="55" t="s">
        <v>226</v>
      </c>
      <c r="H327" s="42">
        <v>298</v>
      </c>
      <c r="I327" s="43">
        <f>SUM(I328+I337+I341+I345+I349+I352+I355)</f>
        <v>0</v>
      </c>
      <c r="J327" s="111">
        <f>SUM(J328+J337+J341+J345+J349+J352+J355)</f>
        <v>0</v>
      </c>
      <c r="K327" s="44">
        <f>SUM(K328+K337+K341+K345+K349+K352+K355)</f>
        <v>0</v>
      </c>
      <c r="L327" s="44">
        <f>SUM(L328+L337+L341+L345+L349+L352+L355)</f>
        <v>0</v>
      </c>
      <c r="M327" s="1"/>
      <c r="N327" s="1"/>
      <c r="O327" s="1"/>
      <c r="P327" s="1"/>
      <c r="Q327" s="1"/>
      <c r="R327" s="1"/>
      <c r="S327" s="1"/>
    </row>
    <row r="328" spans="1:19" ht="15" hidden="1" customHeight="1" collapsed="1">
      <c r="A328" s="53">
        <v>3</v>
      </c>
      <c r="B328" s="54">
        <v>3</v>
      </c>
      <c r="C328" s="54">
        <v>2</v>
      </c>
      <c r="D328" s="54">
        <v>1</v>
      </c>
      <c r="E328" s="54"/>
      <c r="F328" s="56"/>
      <c r="G328" s="55" t="s">
        <v>173</v>
      </c>
      <c r="H328" s="42">
        <v>299</v>
      </c>
      <c r="I328" s="43">
        <f>I329</f>
        <v>0</v>
      </c>
      <c r="J328" s="111">
        <f>J329</f>
        <v>0</v>
      </c>
      <c r="K328" s="44">
        <f>K329</f>
        <v>0</v>
      </c>
      <c r="L328" s="44">
        <f>L329</f>
        <v>0</v>
      </c>
      <c r="M328" s="1"/>
      <c r="N328" s="1"/>
      <c r="O328" s="1"/>
      <c r="P328" s="1"/>
      <c r="Q328" s="1"/>
      <c r="R328" s="1"/>
      <c r="S328" s="1"/>
    </row>
    <row r="329" spans="1:19" hidden="1" collapsed="1">
      <c r="A329" s="57">
        <v>3</v>
      </c>
      <c r="B329" s="53">
        <v>3</v>
      </c>
      <c r="C329" s="54">
        <v>2</v>
      </c>
      <c r="D329" s="55">
        <v>1</v>
      </c>
      <c r="E329" s="53">
        <v>1</v>
      </c>
      <c r="F329" s="56"/>
      <c r="G329" s="55" t="s">
        <v>173</v>
      </c>
      <c r="H329" s="42">
        <v>300</v>
      </c>
      <c r="I329" s="43">
        <f>SUM(I330:I330)</f>
        <v>0</v>
      </c>
      <c r="J329" s="43">
        <f>SUM(J330:J330)</f>
        <v>0</v>
      </c>
      <c r="K329" s="43">
        <f>SUM(K330:K330)</f>
        <v>0</v>
      </c>
      <c r="L329" s="43">
        <f>SUM(L330:L330)</f>
        <v>0</v>
      </c>
      <c r="M329" s="140"/>
      <c r="N329" s="140"/>
      <c r="O329" s="140"/>
      <c r="P329" s="140"/>
      <c r="Q329" s="1"/>
      <c r="R329" s="1"/>
      <c r="S329" s="1"/>
    </row>
    <row r="330" spans="1:19" ht="13.5" hidden="1" customHeight="1" collapsed="1">
      <c r="A330" s="57">
        <v>3</v>
      </c>
      <c r="B330" s="53">
        <v>3</v>
      </c>
      <c r="C330" s="54">
        <v>2</v>
      </c>
      <c r="D330" s="55">
        <v>1</v>
      </c>
      <c r="E330" s="53">
        <v>1</v>
      </c>
      <c r="F330" s="56">
        <v>1</v>
      </c>
      <c r="G330" s="55" t="s">
        <v>174</v>
      </c>
      <c r="H330" s="42">
        <v>301</v>
      </c>
      <c r="I330" s="103">
        <v>0</v>
      </c>
      <c r="J330" s="103">
        <v>0</v>
      </c>
      <c r="K330" s="103">
        <v>0</v>
      </c>
      <c r="L330" s="102">
        <v>0</v>
      </c>
      <c r="M330" s="1"/>
      <c r="N330" s="1"/>
      <c r="O330" s="1"/>
      <c r="P330" s="1"/>
      <c r="Q330" s="1"/>
      <c r="R330" s="1"/>
      <c r="S330" s="1"/>
    </row>
    <row r="331" spans="1:19" hidden="1" collapsed="1">
      <c r="A331" s="57">
        <v>3</v>
      </c>
      <c r="B331" s="53">
        <v>3</v>
      </c>
      <c r="C331" s="54">
        <v>2</v>
      </c>
      <c r="D331" s="55">
        <v>1</v>
      </c>
      <c r="E331" s="53">
        <v>2</v>
      </c>
      <c r="F331" s="56"/>
      <c r="G331" s="77" t="s">
        <v>197</v>
      </c>
      <c r="H331" s="42">
        <v>302</v>
      </c>
      <c r="I331" s="43">
        <f>SUM(I332:I333)</f>
        <v>0</v>
      </c>
      <c r="J331" s="43">
        <f>SUM(J332:J333)</f>
        <v>0</v>
      </c>
      <c r="K331" s="43">
        <f>SUM(K332:K333)</f>
        <v>0</v>
      </c>
      <c r="L331" s="43">
        <f>SUM(L332:L333)</f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7">
        <v>3</v>
      </c>
      <c r="B332" s="53">
        <v>3</v>
      </c>
      <c r="C332" s="54">
        <v>2</v>
      </c>
      <c r="D332" s="55">
        <v>1</v>
      </c>
      <c r="E332" s="53">
        <v>2</v>
      </c>
      <c r="F332" s="56">
        <v>1</v>
      </c>
      <c r="G332" s="77" t="s">
        <v>176</v>
      </c>
      <c r="H332" s="42">
        <v>303</v>
      </c>
      <c r="I332" s="103">
        <v>0</v>
      </c>
      <c r="J332" s="103">
        <v>0</v>
      </c>
      <c r="K332" s="103">
        <v>0</v>
      </c>
      <c r="L332" s="102"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7">
        <v>3</v>
      </c>
      <c r="B333" s="53">
        <v>3</v>
      </c>
      <c r="C333" s="54">
        <v>2</v>
      </c>
      <c r="D333" s="55">
        <v>1</v>
      </c>
      <c r="E333" s="53">
        <v>2</v>
      </c>
      <c r="F333" s="56">
        <v>2</v>
      </c>
      <c r="G333" s="77" t="s">
        <v>177</v>
      </c>
      <c r="H333" s="42">
        <v>304</v>
      </c>
      <c r="I333" s="60">
        <v>0</v>
      </c>
      <c r="J333" s="60">
        <v>0</v>
      </c>
      <c r="K333" s="60">
        <v>0</v>
      </c>
      <c r="L333" s="60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7">
        <v>3</v>
      </c>
      <c r="B334" s="53">
        <v>3</v>
      </c>
      <c r="C334" s="54">
        <v>2</v>
      </c>
      <c r="D334" s="55">
        <v>1</v>
      </c>
      <c r="E334" s="53">
        <v>3</v>
      </c>
      <c r="F334" s="56"/>
      <c r="G334" s="77" t="s">
        <v>178</v>
      </c>
      <c r="H334" s="42">
        <v>305</v>
      </c>
      <c r="I334" s="43">
        <f>SUM(I335:I336)</f>
        <v>0</v>
      </c>
      <c r="J334" s="43">
        <f>SUM(J335:J336)</f>
        <v>0</v>
      </c>
      <c r="K334" s="43">
        <f>SUM(K335:K336)</f>
        <v>0</v>
      </c>
      <c r="L334" s="43">
        <f>SUM(L335:L336)</f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7">
        <v>3</v>
      </c>
      <c r="B335" s="53">
        <v>3</v>
      </c>
      <c r="C335" s="54">
        <v>2</v>
      </c>
      <c r="D335" s="55">
        <v>1</v>
      </c>
      <c r="E335" s="53">
        <v>3</v>
      </c>
      <c r="F335" s="56">
        <v>1</v>
      </c>
      <c r="G335" s="77" t="s">
        <v>179</v>
      </c>
      <c r="H335" s="42">
        <v>306</v>
      </c>
      <c r="I335" s="60">
        <v>0</v>
      </c>
      <c r="J335" s="60">
        <v>0</v>
      </c>
      <c r="K335" s="60">
        <v>0</v>
      </c>
      <c r="L335" s="60"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7">
        <v>3</v>
      </c>
      <c r="B336" s="53">
        <v>3</v>
      </c>
      <c r="C336" s="54">
        <v>2</v>
      </c>
      <c r="D336" s="55">
        <v>1</v>
      </c>
      <c r="E336" s="53">
        <v>3</v>
      </c>
      <c r="F336" s="56">
        <v>2</v>
      </c>
      <c r="G336" s="77" t="s">
        <v>198</v>
      </c>
      <c r="H336" s="42">
        <v>307</v>
      </c>
      <c r="I336" s="78">
        <v>0</v>
      </c>
      <c r="J336" s="113">
        <v>0</v>
      </c>
      <c r="K336" s="78">
        <v>0</v>
      </c>
      <c r="L336" s="78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65">
        <v>3</v>
      </c>
      <c r="B337" s="65">
        <v>3</v>
      </c>
      <c r="C337" s="74">
        <v>2</v>
      </c>
      <c r="D337" s="77">
        <v>2</v>
      </c>
      <c r="E337" s="74"/>
      <c r="F337" s="76"/>
      <c r="G337" s="77" t="s">
        <v>212</v>
      </c>
      <c r="H337" s="42">
        <v>308</v>
      </c>
      <c r="I337" s="70">
        <f>I338</f>
        <v>0</v>
      </c>
      <c r="J337" s="114">
        <f>J338</f>
        <v>0</v>
      </c>
      <c r="K337" s="71">
        <f>K338</f>
        <v>0</v>
      </c>
      <c r="L337" s="71">
        <f>L338</f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57">
        <v>3</v>
      </c>
      <c r="B338" s="57">
        <v>3</v>
      </c>
      <c r="C338" s="53">
        <v>2</v>
      </c>
      <c r="D338" s="55">
        <v>2</v>
      </c>
      <c r="E338" s="53">
        <v>1</v>
      </c>
      <c r="F338" s="56"/>
      <c r="G338" s="77" t="s">
        <v>212</v>
      </c>
      <c r="H338" s="42">
        <v>309</v>
      </c>
      <c r="I338" s="43">
        <f>SUM(I339:I340)</f>
        <v>0</v>
      </c>
      <c r="J338" s="83">
        <f>SUM(J339:J340)</f>
        <v>0</v>
      </c>
      <c r="K338" s="44">
        <f>SUM(K339:K340)</f>
        <v>0</v>
      </c>
      <c r="L338" s="44">
        <f>SUM(L339:L340)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7">
        <v>3</v>
      </c>
      <c r="B339" s="57">
        <v>3</v>
      </c>
      <c r="C339" s="53">
        <v>2</v>
      </c>
      <c r="D339" s="55">
        <v>2</v>
      </c>
      <c r="E339" s="57">
        <v>1</v>
      </c>
      <c r="F339" s="87">
        <v>1</v>
      </c>
      <c r="G339" s="55" t="s">
        <v>213</v>
      </c>
      <c r="H339" s="42">
        <v>310</v>
      </c>
      <c r="I339" s="60">
        <v>0</v>
      </c>
      <c r="J339" s="60">
        <v>0</v>
      </c>
      <c r="K339" s="60">
        <v>0</v>
      </c>
      <c r="L339" s="60"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65">
        <v>3</v>
      </c>
      <c r="B340" s="65">
        <v>3</v>
      </c>
      <c r="C340" s="66">
        <v>2</v>
      </c>
      <c r="D340" s="67">
        <v>2</v>
      </c>
      <c r="E340" s="68">
        <v>1</v>
      </c>
      <c r="F340" s="95">
        <v>2</v>
      </c>
      <c r="G340" s="68" t="s">
        <v>214</v>
      </c>
      <c r="H340" s="42">
        <v>311</v>
      </c>
      <c r="I340" s="60">
        <v>0</v>
      </c>
      <c r="J340" s="60">
        <v>0</v>
      </c>
      <c r="K340" s="60">
        <v>0</v>
      </c>
      <c r="L340" s="60">
        <v>0</v>
      </c>
      <c r="M340" s="1"/>
      <c r="N340" s="1"/>
      <c r="O340" s="1"/>
      <c r="P340" s="1"/>
      <c r="Q340" s="1"/>
      <c r="R340" s="1"/>
      <c r="S340" s="1"/>
    </row>
    <row r="341" spans="1:19" ht="23.25" hidden="1" customHeight="1" collapsed="1">
      <c r="A341" s="57">
        <v>3</v>
      </c>
      <c r="B341" s="57">
        <v>3</v>
      </c>
      <c r="C341" s="53">
        <v>2</v>
      </c>
      <c r="D341" s="54">
        <v>3</v>
      </c>
      <c r="E341" s="55"/>
      <c r="F341" s="87"/>
      <c r="G341" s="55" t="s">
        <v>215</v>
      </c>
      <c r="H341" s="42">
        <v>312</v>
      </c>
      <c r="I341" s="43">
        <f>I342</f>
        <v>0</v>
      </c>
      <c r="J341" s="83">
        <f>J342</f>
        <v>0</v>
      </c>
      <c r="K341" s="44">
        <f>K342</f>
        <v>0</v>
      </c>
      <c r="L341" s="44">
        <f>L342</f>
        <v>0</v>
      </c>
      <c r="M341" s="1"/>
      <c r="N341" s="1"/>
      <c r="O341" s="1"/>
      <c r="P341" s="1"/>
      <c r="Q341" s="1"/>
      <c r="R341" s="1"/>
      <c r="S341" s="1"/>
    </row>
    <row r="342" spans="1:19" ht="13.5" hidden="1" customHeight="1" collapsed="1">
      <c r="A342" s="57">
        <v>3</v>
      </c>
      <c r="B342" s="57">
        <v>3</v>
      </c>
      <c r="C342" s="53">
        <v>2</v>
      </c>
      <c r="D342" s="54">
        <v>3</v>
      </c>
      <c r="E342" s="55">
        <v>1</v>
      </c>
      <c r="F342" s="87"/>
      <c r="G342" s="55" t="s">
        <v>215</v>
      </c>
      <c r="H342" s="42">
        <v>313</v>
      </c>
      <c r="I342" s="43">
        <f>I343+I344</f>
        <v>0</v>
      </c>
      <c r="J342" s="43">
        <f>J343+J344</f>
        <v>0</v>
      </c>
      <c r="K342" s="43">
        <f>K343+K344</f>
        <v>0</v>
      </c>
      <c r="L342" s="43">
        <f>L343+L344</f>
        <v>0</v>
      </c>
      <c r="M342" s="1"/>
      <c r="N342" s="1"/>
      <c r="O342" s="1"/>
      <c r="P342" s="1"/>
      <c r="Q342" s="1"/>
      <c r="R342" s="1"/>
      <c r="S342" s="1"/>
    </row>
    <row r="343" spans="1:19" ht="28.5" hidden="1" customHeight="1" collapsed="1">
      <c r="A343" s="57">
        <v>3</v>
      </c>
      <c r="B343" s="57">
        <v>3</v>
      </c>
      <c r="C343" s="53">
        <v>2</v>
      </c>
      <c r="D343" s="54">
        <v>3</v>
      </c>
      <c r="E343" s="55">
        <v>1</v>
      </c>
      <c r="F343" s="87">
        <v>1</v>
      </c>
      <c r="G343" s="55" t="s">
        <v>216</v>
      </c>
      <c r="H343" s="42">
        <v>314</v>
      </c>
      <c r="I343" s="103">
        <v>0</v>
      </c>
      <c r="J343" s="103">
        <v>0</v>
      </c>
      <c r="K343" s="103">
        <v>0</v>
      </c>
      <c r="L343" s="102">
        <v>0</v>
      </c>
      <c r="M343" s="1"/>
      <c r="N343" s="1"/>
      <c r="O343" s="1"/>
      <c r="P343" s="1"/>
      <c r="Q343" s="1"/>
      <c r="R343" s="1"/>
      <c r="S343" s="1"/>
    </row>
    <row r="344" spans="1:19" ht="27.75" hidden="1" customHeight="1" collapsed="1">
      <c r="A344" s="57">
        <v>3</v>
      </c>
      <c r="B344" s="57">
        <v>3</v>
      </c>
      <c r="C344" s="53">
        <v>2</v>
      </c>
      <c r="D344" s="54">
        <v>3</v>
      </c>
      <c r="E344" s="55">
        <v>1</v>
      </c>
      <c r="F344" s="87">
        <v>2</v>
      </c>
      <c r="G344" s="55" t="s">
        <v>217</v>
      </c>
      <c r="H344" s="42">
        <v>315</v>
      </c>
      <c r="I344" s="60">
        <v>0</v>
      </c>
      <c r="J344" s="60">
        <v>0</v>
      </c>
      <c r="K344" s="60">
        <v>0</v>
      </c>
      <c r="L344" s="60">
        <v>0</v>
      </c>
      <c r="M344" s="1"/>
      <c r="N344" s="1"/>
      <c r="O344" s="1"/>
      <c r="P344" s="1"/>
      <c r="Q344" s="1"/>
      <c r="R344" s="1"/>
      <c r="S344" s="1"/>
    </row>
    <row r="345" spans="1:19" hidden="1" collapsed="1">
      <c r="A345" s="57">
        <v>3</v>
      </c>
      <c r="B345" s="57">
        <v>3</v>
      </c>
      <c r="C345" s="53">
        <v>2</v>
      </c>
      <c r="D345" s="54">
        <v>4</v>
      </c>
      <c r="E345" s="54"/>
      <c r="F345" s="56"/>
      <c r="G345" s="55" t="s">
        <v>218</v>
      </c>
      <c r="H345" s="42">
        <v>316</v>
      </c>
      <c r="I345" s="43">
        <f>I346</f>
        <v>0</v>
      </c>
      <c r="J345" s="83">
        <f>J346</f>
        <v>0</v>
      </c>
      <c r="K345" s="44">
        <f>K346</f>
        <v>0</v>
      </c>
      <c r="L345" s="44">
        <f>L346</f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73">
        <v>3</v>
      </c>
      <c r="B346" s="73">
        <v>3</v>
      </c>
      <c r="C346" s="48">
        <v>2</v>
      </c>
      <c r="D346" s="46">
        <v>4</v>
      </c>
      <c r="E346" s="46">
        <v>1</v>
      </c>
      <c r="F346" s="49"/>
      <c r="G346" s="55" t="s">
        <v>218</v>
      </c>
      <c r="H346" s="42">
        <v>317</v>
      </c>
      <c r="I346" s="63">
        <f>SUM(I347:I348)</f>
        <v>0</v>
      </c>
      <c r="J346" s="84">
        <f>SUM(J347:J348)</f>
        <v>0</v>
      </c>
      <c r="K346" s="64">
        <f>SUM(K347:K348)</f>
        <v>0</v>
      </c>
      <c r="L346" s="64">
        <f>SUM(L347:L348)</f>
        <v>0</v>
      </c>
      <c r="M346" s="1"/>
      <c r="N346" s="1"/>
      <c r="O346" s="1"/>
      <c r="P346" s="1"/>
      <c r="Q346" s="1"/>
      <c r="R346" s="1"/>
      <c r="S346" s="1"/>
    </row>
    <row r="347" spans="1:19" ht="15.75" hidden="1" customHeight="1" collapsed="1">
      <c r="A347" s="57">
        <v>3</v>
      </c>
      <c r="B347" s="57">
        <v>3</v>
      </c>
      <c r="C347" s="53">
        <v>2</v>
      </c>
      <c r="D347" s="54">
        <v>4</v>
      </c>
      <c r="E347" s="54">
        <v>1</v>
      </c>
      <c r="F347" s="56">
        <v>1</v>
      </c>
      <c r="G347" s="55" t="s">
        <v>219</v>
      </c>
      <c r="H347" s="42">
        <v>318</v>
      </c>
      <c r="I347" s="60">
        <v>0</v>
      </c>
      <c r="J347" s="60">
        <v>0</v>
      </c>
      <c r="K347" s="60">
        <v>0</v>
      </c>
      <c r="L347" s="60">
        <v>0</v>
      </c>
      <c r="M347" s="1"/>
      <c r="N347" s="1"/>
      <c r="O347" s="1"/>
      <c r="P347" s="1"/>
      <c r="Q347" s="1"/>
      <c r="R347" s="1"/>
      <c r="S347" s="1"/>
    </row>
    <row r="348" spans="1:19" hidden="1" collapsed="1">
      <c r="A348" s="57">
        <v>3</v>
      </c>
      <c r="B348" s="57">
        <v>3</v>
      </c>
      <c r="C348" s="53">
        <v>2</v>
      </c>
      <c r="D348" s="54">
        <v>4</v>
      </c>
      <c r="E348" s="54">
        <v>1</v>
      </c>
      <c r="F348" s="56">
        <v>2</v>
      </c>
      <c r="G348" s="55" t="s">
        <v>227</v>
      </c>
      <c r="H348" s="42">
        <v>319</v>
      </c>
      <c r="I348" s="60">
        <v>0</v>
      </c>
      <c r="J348" s="60">
        <v>0</v>
      </c>
      <c r="K348" s="60">
        <v>0</v>
      </c>
      <c r="L348" s="60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7">
        <v>3</v>
      </c>
      <c r="B349" s="57">
        <v>3</v>
      </c>
      <c r="C349" s="53">
        <v>2</v>
      </c>
      <c r="D349" s="54">
        <v>5</v>
      </c>
      <c r="E349" s="54"/>
      <c r="F349" s="56"/>
      <c r="G349" s="55" t="s">
        <v>221</v>
      </c>
      <c r="H349" s="42">
        <v>320</v>
      </c>
      <c r="I349" s="43">
        <f t="shared" ref="I349:L350" si="30">I350</f>
        <v>0</v>
      </c>
      <c r="J349" s="83">
        <f t="shared" si="30"/>
        <v>0</v>
      </c>
      <c r="K349" s="44">
        <f t="shared" si="30"/>
        <v>0</v>
      </c>
      <c r="L349" s="44">
        <f t="shared" si="30"/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73">
        <v>3</v>
      </c>
      <c r="B350" s="73">
        <v>3</v>
      </c>
      <c r="C350" s="48">
        <v>2</v>
      </c>
      <c r="D350" s="46">
        <v>5</v>
      </c>
      <c r="E350" s="46">
        <v>1</v>
      </c>
      <c r="F350" s="49"/>
      <c r="G350" s="55" t="s">
        <v>221</v>
      </c>
      <c r="H350" s="42">
        <v>321</v>
      </c>
      <c r="I350" s="63">
        <f t="shared" si="30"/>
        <v>0</v>
      </c>
      <c r="J350" s="84">
        <f t="shared" si="30"/>
        <v>0</v>
      </c>
      <c r="K350" s="64">
        <f t="shared" si="30"/>
        <v>0</v>
      </c>
      <c r="L350" s="64">
        <f t="shared" si="30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57">
        <v>3</v>
      </c>
      <c r="B351" s="57">
        <v>3</v>
      </c>
      <c r="C351" s="53">
        <v>2</v>
      </c>
      <c r="D351" s="54">
        <v>5</v>
      </c>
      <c r="E351" s="54">
        <v>1</v>
      </c>
      <c r="F351" s="56">
        <v>1</v>
      </c>
      <c r="G351" s="55" t="s">
        <v>221</v>
      </c>
      <c r="H351" s="42">
        <v>322</v>
      </c>
      <c r="I351" s="103">
        <v>0</v>
      </c>
      <c r="J351" s="103">
        <v>0</v>
      </c>
      <c r="K351" s="103">
        <v>0</v>
      </c>
      <c r="L351" s="102">
        <v>0</v>
      </c>
      <c r="M351" s="1"/>
      <c r="N351" s="1"/>
      <c r="O351" s="1"/>
      <c r="P351" s="1"/>
      <c r="Q351" s="1"/>
      <c r="R351" s="1"/>
      <c r="S351" s="1"/>
    </row>
    <row r="352" spans="1:19" ht="16.5" hidden="1" customHeight="1" collapsed="1">
      <c r="A352" s="57">
        <v>3</v>
      </c>
      <c r="B352" s="57">
        <v>3</v>
      </c>
      <c r="C352" s="53">
        <v>2</v>
      </c>
      <c r="D352" s="54">
        <v>6</v>
      </c>
      <c r="E352" s="54"/>
      <c r="F352" s="56"/>
      <c r="G352" s="55" t="s">
        <v>191</v>
      </c>
      <c r="H352" s="42">
        <v>323</v>
      </c>
      <c r="I352" s="43">
        <f t="shared" ref="I352:L353" si="31">I353</f>
        <v>0</v>
      </c>
      <c r="J352" s="83">
        <f t="shared" si="31"/>
        <v>0</v>
      </c>
      <c r="K352" s="44">
        <f t="shared" si="31"/>
        <v>0</v>
      </c>
      <c r="L352" s="44">
        <f t="shared" si="31"/>
        <v>0</v>
      </c>
      <c r="M352" s="1"/>
      <c r="N352" s="1"/>
      <c r="O352" s="1"/>
      <c r="P352" s="1"/>
      <c r="Q352" s="1"/>
      <c r="R352" s="1"/>
      <c r="S352" s="1"/>
    </row>
    <row r="353" spans="1:19" ht="15" hidden="1" customHeight="1" collapsed="1">
      <c r="A353" s="57">
        <v>3</v>
      </c>
      <c r="B353" s="57">
        <v>3</v>
      </c>
      <c r="C353" s="53">
        <v>2</v>
      </c>
      <c r="D353" s="54">
        <v>6</v>
      </c>
      <c r="E353" s="54">
        <v>1</v>
      </c>
      <c r="F353" s="56"/>
      <c r="G353" s="55" t="s">
        <v>191</v>
      </c>
      <c r="H353" s="42">
        <v>324</v>
      </c>
      <c r="I353" s="43">
        <f t="shared" si="31"/>
        <v>0</v>
      </c>
      <c r="J353" s="83">
        <f t="shared" si="31"/>
        <v>0</v>
      </c>
      <c r="K353" s="44">
        <f t="shared" si="31"/>
        <v>0</v>
      </c>
      <c r="L353" s="44">
        <f t="shared" si="31"/>
        <v>0</v>
      </c>
      <c r="M353" s="1"/>
      <c r="N353" s="1"/>
      <c r="O353" s="1"/>
      <c r="P353" s="1"/>
      <c r="Q353" s="1"/>
      <c r="R353" s="1"/>
      <c r="S353" s="1"/>
    </row>
    <row r="354" spans="1:19" ht="13.5" hidden="1" customHeight="1" collapsed="1">
      <c r="A354" s="65">
        <v>3</v>
      </c>
      <c r="B354" s="65">
        <v>3</v>
      </c>
      <c r="C354" s="66">
        <v>2</v>
      </c>
      <c r="D354" s="67">
        <v>6</v>
      </c>
      <c r="E354" s="67">
        <v>1</v>
      </c>
      <c r="F354" s="69">
        <v>1</v>
      </c>
      <c r="G354" s="68" t="s">
        <v>191</v>
      </c>
      <c r="H354" s="42">
        <v>325</v>
      </c>
      <c r="I354" s="103">
        <v>0</v>
      </c>
      <c r="J354" s="103">
        <v>0</v>
      </c>
      <c r="K354" s="103">
        <v>0</v>
      </c>
      <c r="L354" s="102">
        <v>0</v>
      </c>
      <c r="M354" s="1"/>
      <c r="N354" s="1"/>
      <c r="O354" s="1"/>
      <c r="P354" s="1"/>
      <c r="Q354" s="1"/>
      <c r="R354" s="1"/>
      <c r="S354" s="1"/>
    </row>
    <row r="355" spans="1:19" ht="15" hidden="1" customHeight="1" collapsed="1">
      <c r="A355" s="57">
        <v>3</v>
      </c>
      <c r="B355" s="57">
        <v>3</v>
      </c>
      <c r="C355" s="53">
        <v>2</v>
      </c>
      <c r="D355" s="54">
        <v>7</v>
      </c>
      <c r="E355" s="54"/>
      <c r="F355" s="56"/>
      <c r="G355" s="55" t="s">
        <v>223</v>
      </c>
      <c r="H355" s="42">
        <v>326</v>
      </c>
      <c r="I355" s="43">
        <f>I356</f>
        <v>0</v>
      </c>
      <c r="J355" s="83">
        <f>J356</f>
        <v>0</v>
      </c>
      <c r="K355" s="44">
        <f>K356</f>
        <v>0</v>
      </c>
      <c r="L355" s="44">
        <f>L356</f>
        <v>0</v>
      </c>
      <c r="M355" s="1"/>
      <c r="N355" s="1"/>
      <c r="O355" s="1"/>
      <c r="P355" s="1"/>
      <c r="Q355" s="1"/>
      <c r="R355" s="1"/>
      <c r="S355" s="1"/>
    </row>
    <row r="356" spans="1:19" ht="12.75" hidden="1" customHeight="1" collapsed="1">
      <c r="A356" s="65">
        <v>3</v>
      </c>
      <c r="B356" s="65">
        <v>3</v>
      </c>
      <c r="C356" s="66">
        <v>2</v>
      </c>
      <c r="D356" s="67">
        <v>7</v>
      </c>
      <c r="E356" s="67">
        <v>1</v>
      </c>
      <c r="F356" s="69"/>
      <c r="G356" s="55" t="s">
        <v>223</v>
      </c>
      <c r="H356" s="42">
        <v>327</v>
      </c>
      <c r="I356" s="43">
        <f>SUM(I357:I358)</f>
        <v>0</v>
      </c>
      <c r="J356" s="43">
        <f>SUM(J357:J358)</f>
        <v>0</v>
      </c>
      <c r="K356" s="43">
        <f>SUM(K357:K358)</f>
        <v>0</v>
      </c>
      <c r="L356" s="43">
        <f>SUM(L357:L358)</f>
        <v>0</v>
      </c>
      <c r="M356" s="1"/>
      <c r="N356" s="1"/>
      <c r="O356" s="1"/>
      <c r="P356" s="1"/>
      <c r="Q356" s="1"/>
      <c r="R356" s="1"/>
      <c r="S356" s="1"/>
    </row>
    <row r="357" spans="1:19" ht="27" hidden="1" customHeight="1" collapsed="1">
      <c r="A357" s="57">
        <v>3</v>
      </c>
      <c r="B357" s="57">
        <v>3</v>
      </c>
      <c r="C357" s="53">
        <v>2</v>
      </c>
      <c r="D357" s="54">
        <v>7</v>
      </c>
      <c r="E357" s="54">
        <v>1</v>
      </c>
      <c r="F357" s="56">
        <v>1</v>
      </c>
      <c r="G357" s="55" t="s">
        <v>224</v>
      </c>
      <c r="H357" s="42">
        <v>328</v>
      </c>
      <c r="I357" s="103">
        <v>0</v>
      </c>
      <c r="J357" s="103">
        <v>0</v>
      </c>
      <c r="K357" s="103">
        <v>0</v>
      </c>
      <c r="L357" s="102">
        <v>0</v>
      </c>
      <c r="M357" s="1"/>
      <c r="N357" s="1"/>
      <c r="O357" s="1"/>
      <c r="P357" s="1"/>
      <c r="Q357" s="1"/>
      <c r="R357" s="1"/>
      <c r="S357" s="1"/>
    </row>
    <row r="358" spans="1:19" ht="30" hidden="1" customHeight="1" collapsed="1">
      <c r="A358" s="57">
        <v>3</v>
      </c>
      <c r="B358" s="57">
        <v>3</v>
      </c>
      <c r="C358" s="53">
        <v>2</v>
      </c>
      <c r="D358" s="54">
        <v>7</v>
      </c>
      <c r="E358" s="54">
        <v>1</v>
      </c>
      <c r="F358" s="56">
        <v>2</v>
      </c>
      <c r="G358" s="55" t="s">
        <v>225</v>
      </c>
      <c r="H358" s="42">
        <v>329</v>
      </c>
      <c r="I358" s="60">
        <v>0</v>
      </c>
      <c r="J358" s="60">
        <v>0</v>
      </c>
      <c r="K358" s="60">
        <v>0</v>
      </c>
      <c r="L358" s="60">
        <v>0</v>
      </c>
      <c r="M358" s="1"/>
      <c r="N358" s="1"/>
      <c r="O358" s="1"/>
      <c r="P358" s="1"/>
      <c r="Q358" s="1"/>
      <c r="R358" s="1"/>
      <c r="S358" s="1"/>
    </row>
    <row r="359" spans="1:19" ht="18.75" customHeight="1">
      <c r="A359" s="23"/>
      <c r="B359" s="23"/>
      <c r="C359" s="24"/>
      <c r="D359" s="115"/>
      <c r="E359" s="116"/>
      <c r="F359" s="117"/>
      <c r="G359" s="118" t="s">
        <v>228</v>
      </c>
      <c r="H359" s="42">
        <v>330</v>
      </c>
      <c r="I359" s="92">
        <f>SUM(I30+I176)</f>
        <v>208813</v>
      </c>
      <c r="J359" s="92">
        <f>SUM(J30+J176)</f>
        <v>208813</v>
      </c>
      <c r="K359" s="92">
        <f>SUM(K30+K176)</f>
        <v>208813</v>
      </c>
      <c r="L359" s="92">
        <f>SUM(L30+L176)</f>
        <v>208813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G360" s="119"/>
      <c r="H360" s="144"/>
      <c r="I360" s="120"/>
      <c r="J360" s="121"/>
      <c r="K360" s="121"/>
      <c r="L360" s="121"/>
      <c r="M360" s="1"/>
      <c r="N360" s="1"/>
      <c r="O360" s="1"/>
      <c r="P360" s="1"/>
      <c r="Q360" s="1"/>
      <c r="R360" s="1"/>
      <c r="S360" s="1"/>
    </row>
    <row r="361" spans="1:19" ht="18.75" customHeight="1">
      <c r="D361" s="20"/>
      <c r="E361" s="20"/>
      <c r="F361" s="28"/>
      <c r="G361" s="20" t="s">
        <v>229</v>
      </c>
      <c r="H361" s="145"/>
      <c r="I361" s="122"/>
      <c r="J361" s="121"/>
      <c r="K361" s="20" t="s">
        <v>230</v>
      </c>
      <c r="L361" s="122"/>
      <c r="M361" s="1"/>
      <c r="N361" s="1"/>
      <c r="O361" s="1"/>
      <c r="P361" s="1"/>
      <c r="Q361" s="1"/>
      <c r="R361" s="1"/>
      <c r="S361" s="1"/>
    </row>
    <row r="362" spans="1:19" ht="18.75" customHeight="1">
      <c r="A362" s="123"/>
      <c r="B362" s="123"/>
      <c r="C362" s="123"/>
      <c r="D362" s="124" t="s">
        <v>231</v>
      </c>
      <c r="E362"/>
      <c r="F362"/>
      <c r="G362" s="145"/>
      <c r="H362" s="145"/>
      <c r="I362" s="160" t="s">
        <v>232</v>
      </c>
      <c r="K362" s="515" t="s">
        <v>233</v>
      </c>
      <c r="L362" s="515"/>
      <c r="M362" s="1"/>
      <c r="N362" s="1"/>
      <c r="O362" s="1"/>
      <c r="P362" s="1"/>
      <c r="Q362" s="1"/>
      <c r="R362" s="1"/>
      <c r="S362" s="1"/>
    </row>
    <row r="363" spans="1:19" ht="15.75" customHeight="1">
      <c r="I363" s="161"/>
      <c r="K363" s="161"/>
      <c r="L363" s="161"/>
      <c r="M363" s="1"/>
      <c r="N363" s="1"/>
      <c r="O363" s="1"/>
      <c r="P363" s="1"/>
      <c r="Q363" s="1"/>
      <c r="R363" s="1"/>
      <c r="S363" s="1"/>
    </row>
    <row r="364" spans="1:19" ht="15.75" customHeight="1">
      <c r="D364" s="20"/>
      <c r="E364" s="20"/>
      <c r="F364" s="28"/>
      <c r="G364" s="20" t="s">
        <v>234</v>
      </c>
      <c r="I364" s="161"/>
      <c r="K364" s="20" t="s">
        <v>235</v>
      </c>
      <c r="L364" s="162"/>
      <c r="M364" s="1"/>
      <c r="N364" s="1"/>
      <c r="O364" s="1"/>
      <c r="P364" s="1"/>
      <c r="Q364" s="1"/>
      <c r="R364" s="1"/>
      <c r="S364" s="1"/>
    </row>
    <row r="365" spans="1:19" ht="26.25" customHeight="1">
      <c r="D365" s="479" t="s">
        <v>236</v>
      </c>
      <c r="E365" s="480"/>
      <c r="F365" s="480"/>
      <c r="G365" s="480"/>
      <c r="H365" s="163"/>
      <c r="I365" s="164" t="s">
        <v>232</v>
      </c>
      <c r="K365" s="515" t="s">
        <v>233</v>
      </c>
      <c r="L365" s="515"/>
      <c r="M365" s="1"/>
      <c r="N365" s="1"/>
      <c r="O365" s="1"/>
      <c r="P365" s="1"/>
      <c r="Q365" s="1"/>
      <c r="R365" s="1"/>
      <c r="S365" s="1"/>
    </row>
  </sheetData>
  <mergeCells count="23">
    <mergeCell ref="L27:L28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G25:H25"/>
    <mergeCell ref="B13:L13"/>
    <mergeCell ref="G15:K15"/>
    <mergeCell ref="G16:K16"/>
    <mergeCell ref="E17:K17"/>
    <mergeCell ref="A18:L18"/>
    <mergeCell ref="C22:I22"/>
    <mergeCell ref="G11:K11"/>
    <mergeCell ref="A6:L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8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5"/>
  <sheetViews>
    <sheetView topLeftCell="A12" workbookViewId="0">
      <selection activeCell="M17" sqref="M17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147"/>
      <c r="H1" s="148"/>
      <c r="I1" s="5"/>
      <c r="J1" s="6" t="s">
        <v>0</v>
      </c>
      <c r="K1" s="6"/>
      <c r="L1" s="6"/>
    </row>
    <row r="2" spans="1:12">
      <c r="H2" s="148"/>
      <c r="I2"/>
      <c r="J2" s="6" t="s">
        <v>1</v>
      </c>
      <c r="K2" s="6"/>
      <c r="L2" s="6"/>
    </row>
    <row r="3" spans="1:12">
      <c r="H3" s="7"/>
      <c r="I3" s="148"/>
      <c r="J3" s="6" t="s">
        <v>2</v>
      </c>
      <c r="K3" s="6"/>
      <c r="L3" s="6"/>
    </row>
    <row r="4" spans="1:12">
      <c r="G4" s="149" t="s">
        <v>3</v>
      </c>
      <c r="H4" s="148"/>
      <c r="I4"/>
      <c r="J4" s="6" t="s">
        <v>4</v>
      </c>
      <c r="K4" s="6"/>
      <c r="L4" s="6"/>
    </row>
    <row r="5" spans="1:12">
      <c r="H5" s="9"/>
      <c r="I5"/>
      <c r="J5" s="6" t="s">
        <v>5</v>
      </c>
      <c r="K5" s="6"/>
      <c r="L5" s="6"/>
    </row>
    <row r="6" spans="1:12">
      <c r="A6" s="495" t="s">
        <v>237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</row>
    <row r="7" spans="1:12">
      <c r="A7" s="501" t="s">
        <v>6</v>
      </c>
      <c r="B7" s="509"/>
      <c r="C7" s="509"/>
      <c r="D7" s="509"/>
      <c r="E7" s="509"/>
      <c r="F7" s="509"/>
      <c r="G7" s="509"/>
      <c r="H7" s="509"/>
      <c r="I7" s="509"/>
      <c r="J7" s="509"/>
      <c r="K7" s="509"/>
      <c r="L7" s="509"/>
    </row>
    <row r="8" spans="1:12" ht="15.75">
      <c r="A8" s="131"/>
      <c r="B8" s="150"/>
      <c r="C8" s="150"/>
      <c r="D8" s="150"/>
      <c r="E8" s="150"/>
      <c r="F8" s="150"/>
      <c r="G8" s="510" t="s">
        <v>7</v>
      </c>
      <c r="H8" s="510"/>
      <c r="I8" s="510"/>
      <c r="J8" s="510"/>
      <c r="K8" s="510"/>
      <c r="L8" s="150"/>
    </row>
    <row r="9" spans="1:12" ht="15.75">
      <c r="A9" s="504" t="s">
        <v>8</v>
      </c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</row>
    <row r="10" spans="1:12">
      <c r="G10" s="505" t="s">
        <v>9</v>
      </c>
      <c r="H10" s="505"/>
      <c r="I10" s="505"/>
      <c r="J10" s="505"/>
      <c r="K10" s="505"/>
    </row>
    <row r="11" spans="1:12">
      <c r="G11" s="506" t="s">
        <v>10</v>
      </c>
      <c r="H11" s="506"/>
      <c r="I11" s="506"/>
      <c r="J11" s="506"/>
      <c r="K11" s="506"/>
    </row>
    <row r="13" spans="1:12" ht="15.75">
      <c r="B13" s="504" t="s">
        <v>11</v>
      </c>
      <c r="C13" s="504"/>
      <c r="D13" s="504"/>
      <c r="E13" s="504"/>
      <c r="F13" s="504"/>
      <c r="G13" s="504"/>
      <c r="H13" s="504"/>
      <c r="I13" s="504"/>
      <c r="J13" s="504"/>
      <c r="K13" s="504"/>
      <c r="L13" s="504"/>
    </row>
    <row r="15" spans="1:12">
      <c r="G15" s="505" t="s">
        <v>481</v>
      </c>
      <c r="H15" s="505"/>
      <c r="I15" s="505"/>
      <c r="J15" s="505"/>
      <c r="K15" s="505"/>
    </row>
    <row r="16" spans="1:12">
      <c r="G16" s="507" t="s">
        <v>12</v>
      </c>
      <c r="H16" s="507"/>
      <c r="I16" s="507"/>
      <c r="J16" s="507"/>
      <c r="K16" s="507"/>
    </row>
    <row r="17" spans="1:19">
      <c r="B17"/>
      <c r="C17"/>
      <c r="D17"/>
      <c r="E17" s="508" t="s">
        <v>13</v>
      </c>
      <c r="F17" s="508"/>
      <c r="G17" s="508"/>
      <c r="H17" s="508"/>
      <c r="I17" s="508"/>
      <c r="J17" s="508"/>
      <c r="K17" s="508"/>
      <c r="L17"/>
    </row>
    <row r="18" spans="1:19">
      <c r="A18" s="497" t="s">
        <v>14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</row>
    <row r="19" spans="1:19">
      <c r="F19" s="1"/>
      <c r="J19" s="151"/>
      <c r="K19" s="152"/>
      <c r="L19" s="153" t="s">
        <v>15</v>
      </c>
    </row>
    <row r="20" spans="1:19">
      <c r="F20" s="1"/>
      <c r="J20" s="14" t="s">
        <v>16</v>
      </c>
      <c r="K20" s="7"/>
      <c r="L20" s="15"/>
    </row>
    <row r="21" spans="1:19">
      <c r="E21" s="6"/>
      <c r="F21" s="16"/>
      <c r="I21" s="17"/>
      <c r="J21" s="17"/>
      <c r="K21" s="18" t="s">
        <v>17</v>
      </c>
      <c r="L21" s="15"/>
    </row>
    <row r="22" spans="1:19">
      <c r="C22" s="498" t="s">
        <v>18</v>
      </c>
      <c r="D22" s="499"/>
      <c r="E22" s="499"/>
      <c r="F22" s="499"/>
      <c r="G22" s="499"/>
      <c r="H22" s="499"/>
      <c r="I22" s="499"/>
      <c r="K22" s="18" t="s">
        <v>19</v>
      </c>
      <c r="L22" s="19" t="s">
        <v>20</v>
      </c>
    </row>
    <row r="23" spans="1:19">
      <c r="F23" s="1"/>
      <c r="G23" s="16" t="s">
        <v>21</v>
      </c>
      <c r="H23" s="20"/>
      <c r="J23" s="130" t="s">
        <v>22</v>
      </c>
      <c r="K23" s="21" t="s">
        <v>23</v>
      </c>
      <c r="L23" s="15"/>
    </row>
    <row r="24" spans="1:19">
      <c r="F24" s="1"/>
      <c r="G24" s="22" t="s">
        <v>24</v>
      </c>
      <c r="H24" s="23" t="s">
        <v>242</v>
      </c>
      <c r="I24" s="24"/>
      <c r="J24" s="25"/>
      <c r="K24" s="15"/>
      <c r="L24" s="15"/>
    </row>
    <row r="25" spans="1:19">
      <c r="F25" s="1"/>
      <c r="G25" s="500" t="s">
        <v>25</v>
      </c>
      <c r="H25" s="500"/>
      <c r="I25" s="141" t="s">
        <v>26</v>
      </c>
      <c r="J25" s="142" t="s">
        <v>27</v>
      </c>
      <c r="K25" s="143" t="s">
        <v>28</v>
      </c>
      <c r="L25" s="143" t="s">
        <v>28</v>
      </c>
    </row>
    <row r="26" spans="1:19" ht="15.75">
      <c r="A26" s="26"/>
      <c r="B26" s="26"/>
      <c r="C26" s="26"/>
      <c r="D26" s="26"/>
      <c r="E26" s="26"/>
      <c r="F26" s="27"/>
      <c r="G26" s="28" t="s">
        <v>243</v>
      </c>
      <c r="I26" s="28"/>
      <c r="J26" s="28"/>
      <c r="K26" s="154"/>
      <c r="L26" s="30" t="s">
        <v>29</v>
      </c>
    </row>
    <row r="27" spans="1:19" ht="24" customHeight="1">
      <c r="A27" s="481" t="s">
        <v>30</v>
      </c>
      <c r="B27" s="516"/>
      <c r="C27" s="516"/>
      <c r="D27" s="516"/>
      <c r="E27" s="516"/>
      <c r="F27" s="516"/>
      <c r="G27" s="485" t="s">
        <v>31</v>
      </c>
      <c r="H27" s="487" t="s">
        <v>32</v>
      </c>
      <c r="I27" s="521" t="s">
        <v>33</v>
      </c>
      <c r="J27" s="522"/>
      <c r="K27" s="491" t="s">
        <v>34</v>
      </c>
      <c r="L27" s="493" t="s">
        <v>35</v>
      </c>
      <c r="M27" s="136"/>
      <c r="N27" s="1"/>
      <c r="O27" s="1"/>
      <c r="P27" s="1"/>
      <c r="Q27" s="1"/>
      <c r="R27" s="1"/>
      <c r="S27" s="1"/>
    </row>
    <row r="28" spans="1:19" ht="46.5" customHeight="1">
      <c r="A28" s="517"/>
      <c r="B28" s="518"/>
      <c r="C28" s="518"/>
      <c r="D28" s="518"/>
      <c r="E28" s="518"/>
      <c r="F28" s="518"/>
      <c r="G28" s="519"/>
      <c r="H28" s="520"/>
      <c r="I28" s="31" t="s">
        <v>36</v>
      </c>
      <c r="J28" s="32" t="s">
        <v>37</v>
      </c>
      <c r="K28" s="523"/>
      <c r="L28" s="511"/>
      <c r="M28" s="1"/>
      <c r="N28" s="1"/>
      <c r="O28" s="1"/>
      <c r="P28" s="1"/>
      <c r="Q28" s="1"/>
      <c r="R28" s="1"/>
      <c r="S28" s="1"/>
    </row>
    <row r="29" spans="1:19" ht="11.25" customHeight="1">
      <c r="A29" s="512" t="s">
        <v>23</v>
      </c>
      <c r="B29" s="513"/>
      <c r="C29" s="513"/>
      <c r="D29" s="513"/>
      <c r="E29" s="513"/>
      <c r="F29" s="514"/>
      <c r="G29" s="155">
        <v>2</v>
      </c>
      <c r="H29" s="156">
        <v>3</v>
      </c>
      <c r="I29" s="157" t="s">
        <v>38</v>
      </c>
      <c r="J29" s="158" t="s">
        <v>39</v>
      </c>
      <c r="K29" s="159">
        <v>6</v>
      </c>
      <c r="L29" s="159">
        <v>7</v>
      </c>
      <c r="M29" s="1"/>
      <c r="N29" s="1"/>
      <c r="O29" s="1"/>
      <c r="P29" s="1"/>
      <c r="Q29" s="1"/>
      <c r="R29" s="1"/>
      <c r="S29" s="1"/>
    </row>
    <row r="30" spans="1:19" s="119" customFormat="1" ht="14.25" customHeight="1">
      <c r="A30" s="38">
        <v>2</v>
      </c>
      <c r="B30" s="38"/>
      <c r="C30" s="39"/>
      <c r="D30" s="40"/>
      <c r="E30" s="38"/>
      <c r="F30" s="41"/>
      <c r="G30" s="40" t="s">
        <v>40</v>
      </c>
      <c r="H30" s="42">
        <v>1</v>
      </c>
      <c r="I30" s="43">
        <f>SUM(I31+I42+I61+I82+I89+I109+I131+I150+I160)</f>
        <v>5300</v>
      </c>
      <c r="J30" s="43">
        <f>SUM(J31+J42+J61+J82+J89+J109+J131+J150+J160)</f>
        <v>5300</v>
      </c>
      <c r="K30" s="44">
        <f>SUM(K31+K42+K61+K82+K89+K109+K131+K150+K160)</f>
        <v>4622.55</v>
      </c>
      <c r="L30" s="43">
        <f>SUM(L31+L42+L61+L82+L89+L109+L131+L150+L160)</f>
        <v>4622.55</v>
      </c>
    </row>
    <row r="31" spans="1:19" ht="16.5" customHeight="1">
      <c r="A31" s="38">
        <v>2</v>
      </c>
      <c r="B31" s="45">
        <v>1</v>
      </c>
      <c r="C31" s="46"/>
      <c r="D31" s="47"/>
      <c r="E31" s="48"/>
      <c r="F31" s="49"/>
      <c r="G31" s="50" t="s">
        <v>41</v>
      </c>
      <c r="H31" s="42">
        <v>2</v>
      </c>
      <c r="I31" s="43">
        <f>SUM(I32+I38)</f>
        <v>200</v>
      </c>
      <c r="J31" s="43">
        <f>SUM(J32+J38)</f>
        <v>200</v>
      </c>
      <c r="K31" s="51">
        <f>SUM(K32+K38)</f>
        <v>200</v>
      </c>
      <c r="L31" s="52">
        <f>SUM(L32+L38)</f>
        <v>200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53">
        <v>2</v>
      </c>
      <c r="B32" s="53">
        <v>1</v>
      </c>
      <c r="C32" s="54">
        <v>1</v>
      </c>
      <c r="D32" s="55"/>
      <c r="E32" s="53"/>
      <c r="F32" s="56"/>
      <c r="G32" s="55" t="s">
        <v>42</v>
      </c>
      <c r="H32" s="42">
        <v>3</v>
      </c>
      <c r="I32" s="43">
        <f>SUM(I33)</f>
        <v>200</v>
      </c>
      <c r="J32" s="43">
        <f>SUM(J33)</f>
        <v>200</v>
      </c>
      <c r="K32" s="44">
        <f>SUM(K33)</f>
        <v>200</v>
      </c>
      <c r="L32" s="43">
        <f>SUM(L33)</f>
        <v>200</v>
      </c>
      <c r="M32" s="1"/>
      <c r="N32" s="1"/>
      <c r="O32" s="1"/>
      <c r="P32" s="1"/>
      <c r="Q32" s="165"/>
      <c r="R32" s="1"/>
      <c r="S32" s="1"/>
    </row>
    <row r="33" spans="1:19" ht="13.5" hidden="1" customHeight="1" collapsed="1">
      <c r="A33" s="57">
        <v>2</v>
      </c>
      <c r="B33" s="53">
        <v>1</v>
      </c>
      <c r="C33" s="54">
        <v>1</v>
      </c>
      <c r="D33" s="55">
        <v>1</v>
      </c>
      <c r="E33" s="53"/>
      <c r="F33" s="56"/>
      <c r="G33" s="55" t="s">
        <v>42</v>
      </c>
      <c r="H33" s="42">
        <v>4</v>
      </c>
      <c r="I33" s="43">
        <f>SUM(I34+I36)</f>
        <v>200</v>
      </c>
      <c r="J33" s="43">
        <f t="shared" ref="J33:L34" si="0">SUM(J34)</f>
        <v>200</v>
      </c>
      <c r="K33" s="43">
        <f t="shared" si="0"/>
        <v>200</v>
      </c>
      <c r="L33" s="43">
        <f t="shared" si="0"/>
        <v>200</v>
      </c>
      <c r="M33" s="1"/>
      <c r="N33" s="1"/>
      <c r="O33" s="1"/>
      <c r="P33" s="1"/>
      <c r="Q33" s="165"/>
      <c r="R33" s="165"/>
      <c r="S33" s="1"/>
    </row>
    <row r="34" spans="1:19" ht="14.25" hidden="1" customHeight="1" collapsed="1">
      <c r="A34" s="57">
        <v>2</v>
      </c>
      <c r="B34" s="53">
        <v>1</v>
      </c>
      <c r="C34" s="54">
        <v>1</v>
      </c>
      <c r="D34" s="55">
        <v>1</v>
      </c>
      <c r="E34" s="53">
        <v>1</v>
      </c>
      <c r="F34" s="56"/>
      <c r="G34" s="55" t="s">
        <v>43</v>
      </c>
      <c r="H34" s="42">
        <v>5</v>
      </c>
      <c r="I34" s="44">
        <f>SUM(I35)</f>
        <v>200</v>
      </c>
      <c r="J34" s="44">
        <f t="shared" si="0"/>
        <v>200</v>
      </c>
      <c r="K34" s="44">
        <f t="shared" si="0"/>
        <v>200</v>
      </c>
      <c r="L34" s="44">
        <f t="shared" si="0"/>
        <v>200</v>
      </c>
      <c r="M34" s="1"/>
      <c r="N34" s="1"/>
      <c r="O34" s="1"/>
      <c r="P34" s="1"/>
      <c r="Q34" s="165"/>
      <c r="R34" s="165"/>
      <c r="S34" s="1"/>
    </row>
    <row r="35" spans="1:19" ht="14.25" customHeight="1">
      <c r="A35" s="57">
        <v>2</v>
      </c>
      <c r="B35" s="53">
        <v>1</v>
      </c>
      <c r="C35" s="54">
        <v>1</v>
      </c>
      <c r="D35" s="55">
        <v>1</v>
      </c>
      <c r="E35" s="53">
        <v>1</v>
      </c>
      <c r="F35" s="56">
        <v>1</v>
      </c>
      <c r="G35" s="55" t="s">
        <v>43</v>
      </c>
      <c r="H35" s="42">
        <v>6</v>
      </c>
      <c r="I35" s="58">
        <v>200</v>
      </c>
      <c r="J35" s="59">
        <v>200</v>
      </c>
      <c r="K35" s="59">
        <v>200</v>
      </c>
      <c r="L35" s="59">
        <v>200</v>
      </c>
      <c r="M35" s="1"/>
      <c r="N35" s="1"/>
      <c r="O35" s="1"/>
      <c r="P35" s="1"/>
      <c r="Q35" s="165"/>
      <c r="R35" s="165"/>
      <c r="S35" s="1"/>
    </row>
    <row r="36" spans="1:19" ht="12.75" hidden="1" customHeight="1" collapsed="1">
      <c r="A36" s="57">
        <v>2</v>
      </c>
      <c r="B36" s="53">
        <v>1</v>
      </c>
      <c r="C36" s="54">
        <v>1</v>
      </c>
      <c r="D36" s="55">
        <v>1</v>
      </c>
      <c r="E36" s="53">
        <v>2</v>
      </c>
      <c r="F36" s="56"/>
      <c r="G36" s="55" t="s">
        <v>44</v>
      </c>
      <c r="H36" s="42">
        <v>7</v>
      </c>
      <c r="I36" s="44">
        <f>I37</f>
        <v>0</v>
      </c>
      <c r="J36" s="44">
        <f>J37</f>
        <v>0</v>
      </c>
      <c r="K36" s="44">
        <f>K37</f>
        <v>0</v>
      </c>
      <c r="L36" s="44">
        <f>L37</f>
        <v>0</v>
      </c>
      <c r="M36" s="1"/>
      <c r="N36" s="1"/>
      <c r="O36" s="1"/>
      <c r="P36" s="1"/>
      <c r="Q36" s="165"/>
      <c r="R36" s="165"/>
      <c r="S36" s="1"/>
    </row>
    <row r="37" spans="1:19" ht="12.75" hidden="1" customHeight="1" collapsed="1">
      <c r="A37" s="57">
        <v>2</v>
      </c>
      <c r="B37" s="53">
        <v>1</v>
      </c>
      <c r="C37" s="54">
        <v>1</v>
      </c>
      <c r="D37" s="55">
        <v>1</v>
      </c>
      <c r="E37" s="53">
        <v>2</v>
      </c>
      <c r="F37" s="56">
        <v>1</v>
      </c>
      <c r="G37" s="55" t="s">
        <v>44</v>
      </c>
      <c r="H37" s="42">
        <v>8</v>
      </c>
      <c r="I37" s="59">
        <v>0</v>
      </c>
      <c r="J37" s="60">
        <v>0</v>
      </c>
      <c r="K37" s="59">
        <v>0</v>
      </c>
      <c r="L37" s="60">
        <v>0</v>
      </c>
      <c r="M37" s="1"/>
      <c r="N37" s="1"/>
      <c r="O37" s="1"/>
      <c r="P37" s="1"/>
      <c r="Q37" s="165"/>
      <c r="R37" s="165"/>
      <c r="S37" s="1"/>
    </row>
    <row r="38" spans="1:19" ht="13.5" hidden="1" customHeight="1" collapsed="1">
      <c r="A38" s="57">
        <v>2</v>
      </c>
      <c r="B38" s="53">
        <v>1</v>
      </c>
      <c r="C38" s="54">
        <v>2</v>
      </c>
      <c r="D38" s="55"/>
      <c r="E38" s="53"/>
      <c r="F38" s="56"/>
      <c r="G38" s="55" t="s">
        <v>45</v>
      </c>
      <c r="H38" s="42">
        <v>9</v>
      </c>
      <c r="I38" s="44">
        <f t="shared" ref="I38:L40" si="1">I39</f>
        <v>0</v>
      </c>
      <c r="J38" s="43">
        <f t="shared" si="1"/>
        <v>0</v>
      </c>
      <c r="K38" s="44">
        <f t="shared" si="1"/>
        <v>0</v>
      </c>
      <c r="L38" s="43">
        <f t="shared" si="1"/>
        <v>0</v>
      </c>
      <c r="M38" s="1"/>
      <c r="N38" s="1"/>
      <c r="O38" s="1"/>
      <c r="P38" s="1"/>
      <c r="Q38" s="165"/>
      <c r="R38" s="165"/>
      <c r="S38" s="1"/>
    </row>
    <row r="39" spans="1:19" ht="15.75" hidden="1" customHeight="1" collapsed="1">
      <c r="A39" s="57">
        <v>2</v>
      </c>
      <c r="B39" s="53">
        <v>1</v>
      </c>
      <c r="C39" s="54">
        <v>2</v>
      </c>
      <c r="D39" s="55">
        <v>1</v>
      </c>
      <c r="E39" s="53"/>
      <c r="F39" s="56"/>
      <c r="G39" s="55" t="s">
        <v>45</v>
      </c>
      <c r="H39" s="42">
        <v>10</v>
      </c>
      <c r="I39" s="44">
        <f t="shared" si="1"/>
        <v>0</v>
      </c>
      <c r="J39" s="43">
        <f t="shared" si="1"/>
        <v>0</v>
      </c>
      <c r="K39" s="43">
        <f t="shared" si="1"/>
        <v>0</v>
      </c>
      <c r="L39" s="43">
        <f t="shared" si="1"/>
        <v>0</v>
      </c>
      <c r="M39" s="1"/>
      <c r="N39" s="1"/>
      <c r="O39" s="1"/>
      <c r="P39" s="1"/>
      <c r="Q39" s="165"/>
      <c r="R39" s="1"/>
      <c r="S39" s="1"/>
    </row>
    <row r="40" spans="1:19" ht="13.5" hidden="1" customHeight="1" collapsed="1">
      <c r="A40" s="57">
        <v>2</v>
      </c>
      <c r="B40" s="53">
        <v>1</v>
      </c>
      <c r="C40" s="54">
        <v>2</v>
      </c>
      <c r="D40" s="55">
        <v>1</v>
      </c>
      <c r="E40" s="53">
        <v>1</v>
      </c>
      <c r="F40" s="56"/>
      <c r="G40" s="55" t="s">
        <v>45</v>
      </c>
      <c r="H40" s="42">
        <v>11</v>
      </c>
      <c r="I40" s="43">
        <f t="shared" si="1"/>
        <v>0</v>
      </c>
      <c r="J40" s="43">
        <f t="shared" si="1"/>
        <v>0</v>
      </c>
      <c r="K40" s="43">
        <f t="shared" si="1"/>
        <v>0</v>
      </c>
      <c r="L40" s="43">
        <f t="shared" si="1"/>
        <v>0</v>
      </c>
      <c r="M40" s="1"/>
      <c r="N40" s="1"/>
      <c r="O40" s="1"/>
      <c r="P40" s="1"/>
      <c r="Q40" s="165"/>
      <c r="R40" s="165"/>
      <c r="S40" s="1"/>
    </row>
    <row r="41" spans="1:19" ht="14.25" hidden="1" customHeight="1" collapsed="1">
      <c r="A41" s="57">
        <v>2</v>
      </c>
      <c r="B41" s="53">
        <v>1</v>
      </c>
      <c r="C41" s="54">
        <v>2</v>
      </c>
      <c r="D41" s="55">
        <v>1</v>
      </c>
      <c r="E41" s="53">
        <v>1</v>
      </c>
      <c r="F41" s="56">
        <v>1</v>
      </c>
      <c r="G41" s="55" t="s">
        <v>45</v>
      </c>
      <c r="H41" s="42">
        <v>12</v>
      </c>
      <c r="I41" s="60">
        <v>0</v>
      </c>
      <c r="J41" s="59">
        <v>0</v>
      </c>
      <c r="K41" s="59">
        <v>0</v>
      </c>
      <c r="L41" s="59">
        <v>0</v>
      </c>
      <c r="M41" s="1"/>
      <c r="N41" s="1"/>
      <c r="O41" s="1"/>
      <c r="P41" s="1"/>
      <c r="Q41" s="165"/>
      <c r="R41" s="165"/>
      <c r="S41" s="1"/>
    </row>
    <row r="42" spans="1:19" ht="26.25" customHeight="1">
      <c r="A42" s="61">
        <v>2</v>
      </c>
      <c r="B42" s="62">
        <v>2</v>
      </c>
      <c r="C42" s="46"/>
      <c r="D42" s="47"/>
      <c r="E42" s="48"/>
      <c r="F42" s="49"/>
      <c r="G42" s="50" t="s">
        <v>46</v>
      </c>
      <c r="H42" s="42">
        <v>13</v>
      </c>
      <c r="I42" s="63">
        <f t="shared" ref="I42:L44" si="2">I43</f>
        <v>5100</v>
      </c>
      <c r="J42" s="64">
        <f t="shared" si="2"/>
        <v>5100</v>
      </c>
      <c r="K42" s="63">
        <f t="shared" si="2"/>
        <v>4422.55</v>
      </c>
      <c r="L42" s="63">
        <f t="shared" si="2"/>
        <v>4422.55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7">
        <v>2</v>
      </c>
      <c r="B43" s="53">
        <v>2</v>
      </c>
      <c r="C43" s="54">
        <v>1</v>
      </c>
      <c r="D43" s="55"/>
      <c r="E43" s="53"/>
      <c r="F43" s="56"/>
      <c r="G43" s="47" t="s">
        <v>46</v>
      </c>
      <c r="H43" s="42">
        <v>14</v>
      </c>
      <c r="I43" s="43">
        <f t="shared" si="2"/>
        <v>5100</v>
      </c>
      <c r="J43" s="44">
        <f t="shared" si="2"/>
        <v>5100</v>
      </c>
      <c r="K43" s="43">
        <f t="shared" si="2"/>
        <v>4422.55</v>
      </c>
      <c r="L43" s="44">
        <f t="shared" si="2"/>
        <v>4422.55</v>
      </c>
      <c r="M43" s="1"/>
      <c r="N43" s="1"/>
      <c r="O43" s="1"/>
      <c r="P43" s="1"/>
      <c r="Q43" s="165"/>
      <c r="R43" s="1"/>
      <c r="S43" s="165"/>
    </row>
    <row r="44" spans="1:19" ht="15.75" hidden="1" customHeight="1" collapsed="1">
      <c r="A44" s="57">
        <v>2</v>
      </c>
      <c r="B44" s="53">
        <v>2</v>
      </c>
      <c r="C44" s="54">
        <v>1</v>
      </c>
      <c r="D44" s="55">
        <v>1</v>
      </c>
      <c r="E44" s="53"/>
      <c r="F44" s="56"/>
      <c r="G44" s="47" t="s">
        <v>46</v>
      </c>
      <c r="H44" s="42">
        <v>15</v>
      </c>
      <c r="I44" s="43">
        <f t="shared" si="2"/>
        <v>5100</v>
      </c>
      <c r="J44" s="44">
        <f t="shared" si="2"/>
        <v>5100</v>
      </c>
      <c r="K44" s="52">
        <f t="shared" si="2"/>
        <v>4422.55</v>
      </c>
      <c r="L44" s="52">
        <f t="shared" si="2"/>
        <v>4422.55</v>
      </c>
      <c r="M44" s="1"/>
      <c r="N44" s="1"/>
      <c r="O44" s="1"/>
      <c r="P44" s="1"/>
      <c r="Q44" s="165"/>
      <c r="R44" s="165"/>
      <c r="S44" s="1"/>
    </row>
    <row r="45" spans="1:19" ht="24.75" hidden="1" customHeight="1" collapsed="1">
      <c r="A45" s="65">
        <v>2</v>
      </c>
      <c r="B45" s="66">
        <v>2</v>
      </c>
      <c r="C45" s="67">
        <v>1</v>
      </c>
      <c r="D45" s="68">
        <v>1</v>
      </c>
      <c r="E45" s="66">
        <v>1</v>
      </c>
      <c r="F45" s="69"/>
      <c r="G45" s="47" t="s">
        <v>46</v>
      </c>
      <c r="H45" s="42">
        <v>16</v>
      </c>
      <c r="I45" s="70">
        <f>SUM(I46:I60)</f>
        <v>5100</v>
      </c>
      <c r="J45" s="70">
        <f>SUM(J46:J60)</f>
        <v>5100</v>
      </c>
      <c r="K45" s="71">
        <f>SUM(K46:K60)</f>
        <v>4422.55</v>
      </c>
      <c r="L45" s="71">
        <f>SUM(L46:L60)</f>
        <v>4422.55</v>
      </c>
      <c r="M45" s="1"/>
      <c r="N45" s="1"/>
      <c r="O45" s="1"/>
      <c r="P45" s="1"/>
      <c r="Q45" s="165"/>
      <c r="R45" s="165"/>
      <c r="S45" s="1"/>
    </row>
    <row r="46" spans="1:19" ht="15.75" customHeight="1">
      <c r="A46" s="57">
        <v>2</v>
      </c>
      <c r="B46" s="53">
        <v>2</v>
      </c>
      <c r="C46" s="54">
        <v>1</v>
      </c>
      <c r="D46" s="55">
        <v>1</v>
      </c>
      <c r="E46" s="53">
        <v>1</v>
      </c>
      <c r="F46" s="72">
        <v>1</v>
      </c>
      <c r="G46" s="55" t="s">
        <v>47</v>
      </c>
      <c r="H46" s="42">
        <v>17</v>
      </c>
      <c r="I46" s="59">
        <v>3600</v>
      </c>
      <c r="J46" s="59">
        <v>3600</v>
      </c>
      <c r="K46" s="59">
        <v>3239.49</v>
      </c>
      <c r="L46" s="59">
        <v>3239.49</v>
      </c>
      <c r="M46" s="1"/>
      <c r="N46" s="1"/>
      <c r="O46" s="1"/>
      <c r="P46" s="1"/>
      <c r="Q46" s="165"/>
      <c r="R46" s="165"/>
      <c r="S46" s="1"/>
    </row>
    <row r="47" spans="1:19" ht="26.25" hidden="1" customHeight="1" collapsed="1">
      <c r="A47" s="57">
        <v>2</v>
      </c>
      <c r="B47" s="53">
        <v>2</v>
      </c>
      <c r="C47" s="54">
        <v>1</v>
      </c>
      <c r="D47" s="55">
        <v>1</v>
      </c>
      <c r="E47" s="53">
        <v>1</v>
      </c>
      <c r="F47" s="56">
        <v>2</v>
      </c>
      <c r="G47" s="55" t="s">
        <v>48</v>
      </c>
      <c r="H47" s="42">
        <v>18</v>
      </c>
      <c r="I47" s="59">
        <v>0</v>
      </c>
      <c r="J47" s="59">
        <v>0</v>
      </c>
      <c r="K47" s="59">
        <v>0</v>
      </c>
      <c r="L47" s="59">
        <v>0</v>
      </c>
      <c r="M47" s="1"/>
      <c r="N47" s="1"/>
      <c r="O47" s="1"/>
      <c r="P47" s="1"/>
      <c r="Q47" s="165"/>
      <c r="R47" s="165"/>
      <c r="S47" s="1"/>
    </row>
    <row r="48" spans="1:19" ht="26.25" hidden="1" customHeight="1" collapsed="1">
      <c r="A48" s="57">
        <v>2</v>
      </c>
      <c r="B48" s="53">
        <v>2</v>
      </c>
      <c r="C48" s="54">
        <v>1</v>
      </c>
      <c r="D48" s="55">
        <v>1</v>
      </c>
      <c r="E48" s="53">
        <v>1</v>
      </c>
      <c r="F48" s="56">
        <v>5</v>
      </c>
      <c r="G48" s="55" t="s">
        <v>49</v>
      </c>
      <c r="H48" s="42">
        <v>19</v>
      </c>
      <c r="I48" s="59">
        <v>0</v>
      </c>
      <c r="J48" s="59">
        <v>0</v>
      </c>
      <c r="K48" s="59">
        <v>0</v>
      </c>
      <c r="L48" s="59">
        <v>0</v>
      </c>
      <c r="M48" s="1"/>
      <c r="N48" s="1"/>
      <c r="O48" s="1"/>
      <c r="P48" s="1"/>
      <c r="Q48" s="165"/>
      <c r="R48" s="165"/>
      <c r="S48" s="1"/>
    </row>
    <row r="49" spans="1:19" ht="27" customHeight="1">
      <c r="A49" s="57">
        <v>2</v>
      </c>
      <c r="B49" s="53">
        <v>2</v>
      </c>
      <c r="C49" s="54">
        <v>1</v>
      </c>
      <c r="D49" s="55">
        <v>1</v>
      </c>
      <c r="E49" s="53">
        <v>1</v>
      </c>
      <c r="F49" s="56">
        <v>6</v>
      </c>
      <c r="G49" s="55" t="s">
        <v>50</v>
      </c>
      <c r="H49" s="42">
        <v>20</v>
      </c>
      <c r="I49" s="59">
        <v>600</v>
      </c>
      <c r="J49" s="59">
        <v>600</v>
      </c>
      <c r="K49" s="59">
        <v>400.97</v>
      </c>
      <c r="L49" s="59">
        <v>400.97</v>
      </c>
      <c r="M49" s="1"/>
      <c r="N49" s="1"/>
      <c r="O49" s="1"/>
      <c r="P49" s="1"/>
      <c r="Q49" s="165"/>
      <c r="R49" s="165"/>
      <c r="S49" s="1"/>
    </row>
    <row r="50" spans="1:19" ht="26.25" hidden="1" customHeight="1" collapsed="1">
      <c r="A50" s="73">
        <v>2</v>
      </c>
      <c r="B50" s="48">
        <v>2</v>
      </c>
      <c r="C50" s="46">
        <v>1</v>
      </c>
      <c r="D50" s="47">
        <v>1</v>
      </c>
      <c r="E50" s="48">
        <v>1</v>
      </c>
      <c r="F50" s="49">
        <v>7</v>
      </c>
      <c r="G50" s="47" t="s">
        <v>51</v>
      </c>
      <c r="H50" s="42">
        <v>21</v>
      </c>
      <c r="I50" s="59">
        <v>0</v>
      </c>
      <c r="J50" s="59">
        <v>0</v>
      </c>
      <c r="K50" s="59">
        <v>0</v>
      </c>
      <c r="L50" s="59">
        <v>0</v>
      </c>
      <c r="M50" s="1"/>
      <c r="N50" s="1"/>
      <c r="O50" s="1"/>
      <c r="P50" s="1"/>
      <c r="Q50" s="165"/>
      <c r="R50" s="165"/>
      <c r="S50" s="1"/>
    </row>
    <row r="51" spans="1:19" ht="15" hidden="1" customHeight="1" collapsed="1">
      <c r="A51" s="57">
        <v>2</v>
      </c>
      <c r="B51" s="53">
        <v>2</v>
      </c>
      <c r="C51" s="54">
        <v>1</v>
      </c>
      <c r="D51" s="55">
        <v>1</v>
      </c>
      <c r="E51" s="53">
        <v>1</v>
      </c>
      <c r="F51" s="56">
        <v>11</v>
      </c>
      <c r="G51" s="55" t="s">
        <v>52</v>
      </c>
      <c r="H51" s="42">
        <v>22</v>
      </c>
      <c r="I51" s="60">
        <v>0</v>
      </c>
      <c r="J51" s="59">
        <v>0</v>
      </c>
      <c r="K51" s="59">
        <v>0</v>
      </c>
      <c r="L51" s="59">
        <v>0</v>
      </c>
      <c r="M51" s="1"/>
      <c r="N51" s="1"/>
      <c r="O51" s="1"/>
      <c r="P51" s="1"/>
      <c r="Q51" s="165"/>
      <c r="R51" s="165"/>
      <c r="S51" s="1"/>
    </row>
    <row r="52" spans="1:19" ht="15.75" hidden="1" customHeight="1" collapsed="1">
      <c r="A52" s="65">
        <v>2</v>
      </c>
      <c r="B52" s="74">
        <v>2</v>
      </c>
      <c r="C52" s="75">
        <v>1</v>
      </c>
      <c r="D52" s="75">
        <v>1</v>
      </c>
      <c r="E52" s="75">
        <v>1</v>
      </c>
      <c r="F52" s="76">
        <v>12</v>
      </c>
      <c r="G52" s="77" t="s">
        <v>53</v>
      </c>
      <c r="H52" s="42">
        <v>23</v>
      </c>
      <c r="I52" s="78">
        <v>0</v>
      </c>
      <c r="J52" s="59">
        <v>0</v>
      </c>
      <c r="K52" s="59">
        <v>0</v>
      </c>
      <c r="L52" s="59">
        <v>0</v>
      </c>
      <c r="M52" s="1"/>
      <c r="N52" s="1"/>
      <c r="O52" s="1"/>
      <c r="P52" s="1"/>
      <c r="Q52" s="165"/>
      <c r="R52" s="165"/>
      <c r="S52" s="1"/>
    </row>
    <row r="53" spans="1:19" ht="25.5" hidden="1" customHeight="1" collapsed="1">
      <c r="A53" s="57">
        <v>2</v>
      </c>
      <c r="B53" s="53">
        <v>2</v>
      </c>
      <c r="C53" s="54">
        <v>1</v>
      </c>
      <c r="D53" s="54">
        <v>1</v>
      </c>
      <c r="E53" s="54">
        <v>1</v>
      </c>
      <c r="F53" s="56">
        <v>14</v>
      </c>
      <c r="G53" s="79" t="s">
        <v>54</v>
      </c>
      <c r="H53" s="42">
        <v>24</v>
      </c>
      <c r="I53" s="60">
        <v>0</v>
      </c>
      <c r="J53" s="60">
        <v>0</v>
      </c>
      <c r="K53" s="60">
        <v>0</v>
      </c>
      <c r="L53" s="60">
        <v>0</v>
      </c>
      <c r="M53" s="1"/>
      <c r="N53" s="1"/>
      <c r="O53" s="1"/>
      <c r="P53" s="1"/>
      <c r="Q53" s="165"/>
      <c r="R53" s="165"/>
      <c r="S53" s="1"/>
    </row>
    <row r="54" spans="1:19" ht="27.75" hidden="1" customHeight="1" collapsed="1">
      <c r="A54" s="57">
        <v>2</v>
      </c>
      <c r="B54" s="53">
        <v>2</v>
      </c>
      <c r="C54" s="54">
        <v>1</v>
      </c>
      <c r="D54" s="54">
        <v>1</v>
      </c>
      <c r="E54" s="54">
        <v>1</v>
      </c>
      <c r="F54" s="56">
        <v>15</v>
      </c>
      <c r="G54" s="55" t="s">
        <v>55</v>
      </c>
      <c r="H54" s="42">
        <v>25</v>
      </c>
      <c r="I54" s="60">
        <v>0</v>
      </c>
      <c r="J54" s="59">
        <v>0</v>
      </c>
      <c r="K54" s="59">
        <v>0</v>
      </c>
      <c r="L54" s="59">
        <v>0</v>
      </c>
      <c r="M54" s="1"/>
      <c r="N54" s="1"/>
      <c r="O54" s="1"/>
      <c r="P54" s="1"/>
      <c r="Q54" s="165"/>
      <c r="R54" s="165"/>
      <c r="S54" s="1"/>
    </row>
    <row r="55" spans="1:19" ht="15.75" hidden="1" customHeight="1" collapsed="1">
      <c r="A55" s="57">
        <v>2</v>
      </c>
      <c r="B55" s="53">
        <v>2</v>
      </c>
      <c r="C55" s="54">
        <v>1</v>
      </c>
      <c r="D55" s="54">
        <v>1</v>
      </c>
      <c r="E55" s="54">
        <v>1</v>
      </c>
      <c r="F55" s="56">
        <v>16</v>
      </c>
      <c r="G55" s="55" t="s">
        <v>56</v>
      </c>
      <c r="H55" s="42">
        <v>26</v>
      </c>
      <c r="I55" s="60">
        <v>0</v>
      </c>
      <c r="J55" s="59">
        <v>0</v>
      </c>
      <c r="K55" s="59">
        <v>0</v>
      </c>
      <c r="L55" s="59">
        <v>0</v>
      </c>
      <c r="M55" s="1"/>
      <c r="N55" s="1"/>
      <c r="O55" s="1"/>
      <c r="P55" s="1"/>
      <c r="Q55" s="165"/>
      <c r="R55" s="165"/>
      <c r="S55" s="1"/>
    </row>
    <row r="56" spans="1:19" ht="27.75" hidden="1" customHeight="1" collapsed="1">
      <c r="A56" s="57">
        <v>2</v>
      </c>
      <c r="B56" s="53">
        <v>2</v>
      </c>
      <c r="C56" s="54">
        <v>1</v>
      </c>
      <c r="D56" s="54">
        <v>1</v>
      </c>
      <c r="E56" s="54">
        <v>1</v>
      </c>
      <c r="F56" s="56">
        <v>17</v>
      </c>
      <c r="G56" s="55" t="s">
        <v>57</v>
      </c>
      <c r="H56" s="42">
        <v>27</v>
      </c>
      <c r="I56" s="60">
        <v>0</v>
      </c>
      <c r="J56" s="60">
        <v>0</v>
      </c>
      <c r="K56" s="60">
        <v>0</v>
      </c>
      <c r="L56" s="60">
        <v>0</v>
      </c>
      <c r="M56" s="1"/>
      <c r="N56" s="1"/>
      <c r="O56" s="1"/>
      <c r="P56" s="1"/>
      <c r="Q56" s="165"/>
      <c r="R56" s="165"/>
      <c r="S56" s="1"/>
    </row>
    <row r="57" spans="1:19" ht="14.25" hidden="1" customHeight="1" collapsed="1">
      <c r="A57" s="57">
        <v>2</v>
      </c>
      <c r="B57" s="53">
        <v>2</v>
      </c>
      <c r="C57" s="54">
        <v>1</v>
      </c>
      <c r="D57" s="54">
        <v>1</v>
      </c>
      <c r="E57" s="54">
        <v>1</v>
      </c>
      <c r="F57" s="56">
        <v>20</v>
      </c>
      <c r="G57" s="55" t="s">
        <v>58</v>
      </c>
      <c r="H57" s="42">
        <v>28</v>
      </c>
      <c r="I57" s="60">
        <v>0</v>
      </c>
      <c r="J57" s="59">
        <v>0</v>
      </c>
      <c r="K57" s="59">
        <v>0</v>
      </c>
      <c r="L57" s="59">
        <v>0</v>
      </c>
      <c r="M57" s="1"/>
      <c r="N57" s="1"/>
      <c r="O57" s="1"/>
      <c r="P57" s="1"/>
      <c r="Q57" s="165"/>
      <c r="R57" s="165"/>
      <c r="S57" s="1"/>
    </row>
    <row r="58" spans="1:19" ht="27.75" hidden="1" customHeight="1" collapsed="1">
      <c r="A58" s="57">
        <v>2</v>
      </c>
      <c r="B58" s="53">
        <v>2</v>
      </c>
      <c r="C58" s="54">
        <v>1</v>
      </c>
      <c r="D58" s="54">
        <v>1</v>
      </c>
      <c r="E58" s="54">
        <v>1</v>
      </c>
      <c r="F58" s="56">
        <v>21</v>
      </c>
      <c r="G58" s="55" t="s">
        <v>59</v>
      </c>
      <c r="H58" s="42">
        <v>29</v>
      </c>
      <c r="I58" s="60">
        <v>0</v>
      </c>
      <c r="J58" s="59">
        <v>0</v>
      </c>
      <c r="K58" s="59">
        <v>0</v>
      </c>
      <c r="L58" s="59">
        <v>0</v>
      </c>
      <c r="M58" s="1"/>
      <c r="N58" s="1"/>
      <c r="O58" s="1"/>
      <c r="P58" s="1"/>
      <c r="Q58" s="165"/>
      <c r="R58" s="165"/>
      <c r="S58" s="1"/>
    </row>
    <row r="59" spans="1:19" ht="12" hidden="1" customHeight="1" collapsed="1">
      <c r="A59" s="57">
        <v>2</v>
      </c>
      <c r="B59" s="53">
        <v>2</v>
      </c>
      <c r="C59" s="54">
        <v>1</v>
      </c>
      <c r="D59" s="54">
        <v>1</v>
      </c>
      <c r="E59" s="54">
        <v>1</v>
      </c>
      <c r="F59" s="56">
        <v>22</v>
      </c>
      <c r="G59" s="55" t="s">
        <v>60</v>
      </c>
      <c r="H59" s="42">
        <v>30</v>
      </c>
      <c r="I59" s="60">
        <v>0</v>
      </c>
      <c r="J59" s="59">
        <v>0</v>
      </c>
      <c r="K59" s="59">
        <v>0</v>
      </c>
      <c r="L59" s="59">
        <v>0</v>
      </c>
      <c r="M59" s="1"/>
      <c r="N59" s="1"/>
      <c r="O59" s="1"/>
      <c r="P59" s="1"/>
      <c r="Q59" s="165"/>
      <c r="R59" s="165"/>
      <c r="S59" s="1"/>
    </row>
    <row r="60" spans="1:19" ht="15" customHeight="1">
      <c r="A60" s="57">
        <v>2</v>
      </c>
      <c r="B60" s="53">
        <v>2</v>
      </c>
      <c r="C60" s="54">
        <v>1</v>
      </c>
      <c r="D60" s="54">
        <v>1</v>
      </c>
      <c r="E60" s="54">
        <v>1</v>
      </c>
      <c r="F60" s="56">
        <v>30</v>
      </c>
      <c r="G60" s="55" t="s">
        <v>61</v>
      </c>
      <c r="H60" s="42">
        <v>31</v>
      </c>
      <c r="I60" s="60">
        <v>900</v>
      </c>
      <c r="J60" s="59">
        <v>900</v>
      </c>
      <c r="K60" s="59">
        <v>782.09</v>
      </c>
      <c r="L60" s="59">
        <v>782.09</v>
      </c>
      <c r="M60" s="1"/>
      <c r="N60" s="1"/>
      <c r="O60" s="1"/>
      <c r="P60" s="1"/>
      <c r="Q60" s="165"/>
      <c r="R60" s="165"/>
      <c r="S60" s="1"/>
    </row>
    <row r="61" spans="1:19" ht="14.25" hidden="1" customHeight="1" collapsed="1">
      <c r="A61" s="80">
        <v>2</v>
      </c>
      <c r="B61" s="81">
        <v>3</v>
      </c>
      <c r="C61" s="45"/>
      <c r="D61" s="46"/>
      <c r="E61" s="46"/>
      <c r="F61" s="49"/>
      <c r="G61" s="82" t="s">
        <v>62</v>
      </c>
      <c r="H61" s="42">
        <v>32</v>
      </c>
      <c r="I61" s="63">
        <f>I62</f>
        <v>0</v>
      </c>
      <c r="J61" s="63">
        <f>J62</f>
        <v>0</v>
      </c>
      <c r="K61" s="63">
        <f>K62</f>
        <v>0</v>
      </c>
      <c r="L61" s="63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7">
        <v>2</v>
      </c>
      <c r="B62" s="53">
        <v>3</v>
      </c>
      <c r="C62" s="54">
        <v>1</v>
      </c>
      <c r="D62" s="54"/>
      <c r="E62" s="54"/>
      <c r="F62" s="56"/>
      <c r="G62" s="55" t="s">
        <v>63</v>
      </c>
      <c r="H62" s="42">
        <v>33</v>
      </c>
      <c r="I62" s="43">
        <f>SUM(I63+I68+I73)</f>
        <v>0</v>
      </c>
      <c r="J62" s="83">
        <f>SUM(J63+J68+J73)</f>
        <v>0</v>
      </c>
      <c r="K62" s="44">
        <f>SUM(K63+K68+K73)</f>
        <v>0</v>
      </c>
      <c r="L62" s="43">
        <f>SUM(L63+L68+L73)</f>
        <v>0</v>
      </c>
      <c r="M62" s="1"/>
      <c r="N62" s="1"/>
      <c r="O62" s="1"/>
      <c r="P62" s="1"/>
      <c r="Q62" s="165"/>
      <c r="R62" s="1"/>
      <c r="S62" s="165"/>
    </row>
    <row r="63" spans="1:19" ht="15" hidden="1" customHeight="1" collapsed="1">
      <c r="A63" s="57">
        <v>2</v>
      </c>
      <c r="B63" s="53">
        <v>3</v>
      </c>
      <c r="C63" s="54">
        <v>1</v>
      </c>
      <c r="D63" s="54">
        <v>1</v>
      </c>
      <c r="E63" s="54"/>
      <c r="F63" s="56"/>
      <c r="G63" s="55" t="s">
        <v>64</v>
      </c>
      <c r="H63" s="42">
        <v>34</v>
      </c>
      <c r="I63" s="43">
        <f>I64</f>
        <v>0</v>
      </c>
      <c r="J63" s="83">
        <f>J64</f>
        <v>0</v>
      </c>
      <c r="K63" s="44">
        <f>K64</f>
        <v>0</v>
      </c>
      <c r="L63" s="43">
        <f>L64</f>
        <v>0</v>
      </c>
      <c r="M63" s="1"/>
      <c r="N63" s="1"/>
      <c r="O63" s="1"/>
      <c r="P63" s="1"/>
      <c r="Q63" s="165"/>
      <c r="R63" s="165"/>
      <c r="S63" s="1"/>
    </row>
    <row r="64" spans="1:19" ht="13.5" hidden="1" customHeight="1" collapsed="1">
      <c r="A64" s="57">
        <v>2</v>
      </c>
      <c r="B64" s="53">
        <v>3</v>
      </c>
      <c r="C64" s="54">
        <v>1</v>
      </c>
      <c r="D64" s="54">
        <v>1</v>
      </c>
      <c r="E64" s="54">
        <v>1</v>
      </c>
      <c r="F64" s="56"/>
      <c r="G64" s="55" t="s">
        <v>64</v>
      </c>
      <c r="H64" s="42">
        <v>35</v>
      </c>
      <c r="I64" s="43">
        <f>SUM(I65:I67)</f>
        <v>0</v>
      </c>
      <c r="J64" s="83">
        <f>SUM(J65:J67)</f>
        <v>0</v>
      </c>
      <c r="K64" s="44">
        <f>SUM(K65:K67)</f>
        <v>0</v>
      </c>
      <c r="L64" s="43">
        <f>SUM(L65:L67)</f>
        <v>0</v>
      </c>
      <c r="M64" s="1"/>
      <c r="N64" s="1"/>
      <c r="O64" s="1"/>
      <c r="P64" s="1"/>
      <c r="Q64" s="165"/>
      <c r="R64" s="165"/>
      <c r="S64" s="1"/>
    </row>
    <row r="65" spans="1:19" s="138" customFormat="1" ht="25.5" hidden="1" customHeight="1" collapsed="1">
      <c r="A65" s="57">
        <v>2</v>
      </c>
      <c r="B65" s="53">
        <v>3</v>
      </c>
      <c r="C65" s="54">
        <v>1</v>
      </c>
      <c r="D65" s="54">
        <v>1</v>
      </c>
      <c r="E65" s="54">
        <v>1</v>
      </c>
      <c r="F65" s="56">
        <v>1</v>
      </c>
      <c r="G65" s="55" t="s">
        <v>65</v>
      </c>
      <c r="H65" s="42">
        <v>36</v>
      </c>
      <c r="I65" s="60">
        <v>0</v>
      </c>
      <c r="J65" s="60">
        <v>0</v>
      </c>
      <c r="K65" s="60">
        <v>0</v>
      </c>
      <c r="L65" s="60">
        <v>0</v>
      </c>
      <c r="Q65" s="165"/>
      <c r="R65" s="165"/>
    </row>
    <row r="66" spans="1:19" ht="19.5" hidden="1" customHeight="1" collapsed="1">
      <c r="A66" s="57">
        <v>2</v>
      </c>
      <c r="B66" s="48">
        <v>3</v>
      </c>
      <c r="C66" s="46">
        <v>1</v>
      </c>
      <c r="D66" s="46">
        <v>1</v>
      </c>
      <c r="E66" s="46">
        <v>1</v>
      </c>
      <c r="F66" s="49">
        <v>2</v>
      </c>
      <c r="G66" s="47" t="s">
        <v>66</v>
      </c>
      <c r="H66" s="42">
        <v>37</v>
      </c>
      <c r="I66" s="58">
        <v>0</v>
      </c>
      <c r="J66" s="58">
        <v>0</v>
      </c>
      <c r="K66" s="58">
        <v>0</v>
      </c>
      <c r="L66" s="58">
        <v>0</v>
      </c>
      <c r="M66" s="1"/>
      <c r="N66" s="1"/>
      <c r="O66" s="1"/>
      <c r="P66" s="1"/>
      <c r="Q66" s="165"/>
      <c r="R66" s="165"/>
      <c r="S66" s="1"/>
    </row>
    <row r="67" spans="1:19" ht="16.5" hidden="1" customHeight="1" collapsed="1">
      <c r="A67" s="53">
        <v>2</v>
      </c>
      <c r="B67" s="54">
        <v>3</v>
      </c>
      <c r="C67" s="54">
        <v>1</v>
      </c>
      <c r="D67" s="54">
        <v>1</v>
      </c>
      <c r="E67" s="54">
        <v>1</v>
      </c>
      <c r="F67" s="56">
        <v>3</v>
      </c>
      <c r="G67" s="55" t="s">
        <v>67</v>
      </c>
      <c r="H67" s="42">
        <v>38</v>
      </c>
      <c r="I67" s="60">
        <v>0</v>
      </c>
      <c r="J67" s="60">
        <v>0</v>
      </c>
      <c r="K67" s="60">
        <v>0</v>
      </c>
      <c r="L67" s="60">
        <v>0</v>
      </c>
      <c r="M67" s="1"/>
      <c r="N67" s="1"/>
      <c r="O67" s="1"/>
      <c r="P67" s="1"/>
      <c r="Q67" s="165"/>
      <c r="R67" s="165"/>
      <c r="S67" s="1"/>
    </row>
    <row r="68" spans="1:19" ht="29.25" hidden="1" customHeight="1" collapsed="1">
      <c r="A68" s="48">
        <v>2</v>
      </c>
      <c r="B68" s="46">
        <v>3</v>
      </c>
      <c r="C68" s="46">
        <v>1</v>
      </c>
      <c r="D68" s="46">
        <v>2</v>
      </c>
      <c r="E68" s="46"/>
      <c r="F68" s="49"/>
      <c r="G68" s="47" t="s">
        <v>68</v>
      </c>
      <c r="H68" s="42">
        <v>39</v>
      </c>
      <c r="I68" s="63">
        <f>I69</f>
        <v>0</v>
      </c>
      <c r="J68" s="84">
        <f>J69</f>
        <v>0</v>
      </c>
      <c r="K68" s="64">
        <f>K69</f>
        <v>0</v>
      </c>
      <c r="L68" s="64">
        <f>L69</f>
        <v>0</v>
      </c>
      <c r="M68" s="1"/>
      <c r="N68" s="1"/>
      <c r="O68" s="1"/>
      <c r="P68" s="1"/>
      <c r="Q68" s="165"/>
      <c r="R68" s="165"/>
      <c r="S68" s="1"/>
    </row>
    <row r="69" spans="1:19" ht="27" hidden="1" customHeight="1" collapsed="1">
      <c r="A69" s="66">
        <v>2</v>
      </c>
      <c r="B69" s="67">
        <v>3</v>
      </c>
      <c r="C69" s="67">
        <v>1</v>
      </c>
      <c r="D69" s="67">
        <v>2</v>
      </c>
      <c r="E69" s="67">
        <v>1</v>
      </c>
      <c r="F69" s="69"/>
      <c r="G69" s="47" t="s">
        <v>68</v>
      </c>
      <c r="H69" s="42">
        <v>40</v>
      </c>
      <c r="I69" s="52">
        <f>SUM(I70:I72)</f>
        <v>0</v>
      </c>
      <c r="J69" s="85">
        <f>SUM(J70:J72)</f>
        <v>0</v>
      </c>
      <c r="K69" s="51">
        <f>SUM(K70:K72)</f>
        <v>0</v>
      </c>
      <c r="L69" s="44">
        <f>SUM(L70:L72)</f>
        <v>0</v>
      </c>
      <c r="M69" s="1"/>
      <c r="N69" s="1"/>
      <c r="O69" s="1"/>
      <c r="P69" s="1"/>
      <c r="Q69" s="165"/>
      <c r="R69" s="165"/>
      <c r="S69" s="1"/>
    </row>
    <row r="70" spans="1:19" s="138" customFormat="1" ht="27" hidden="1" customHeight="1" collapsed="1">
      <c r="A70" s="53">
        <v>2</v>
      </c>
      <c r="B70" s="54">
        <v>3</v>
      </c>
      <c r="C70" s="54">
        <v>1</v>
      </c>
      <c r="D70" s="54">
        <v>2</v>
      </c>
      <c r="E70" s="54">
        <v>1</v>
      </c>
      <c r="F70" s="56">
        <v>1</v>
      </c>
      <c r="G70" s="57" t="s">
        <v>65</v>
      </c>
      <c r="H70" s="42">
        <v>41</v>
      </c>
      <c r="I70" s="60">
        <v>0</v>
      </c>
      <c r="J70" s="60">
        <v>0</v>
      </c>
      <c r="K70" s="60">
        <v>0</v>
      </c>
      <c r="L70" s="60">
        <v>0</v>
      </c>
      <c r="Q70" s="165"/>
      <c r="R70" s="165"/>
    </row>
    <row r="71" spans="1:19" ht="16.5" hidden="1" customHeight="1" collapsed="1">
      <c r="A71" s="53">
        <v>2</v>
      </c>
      <c r="B71" s="54">
        <v>3</v>
      </c>
      <c r="C71" s="54">
        <v>1</v>
      </c>
      <c r="D71" s="54">
        <v>2</v>
      </c>
      <c r="E71" s="54">
        <v>1</v>
      </c>
      <c r="F71" s="56">
        <v>2</v>
      </c>
      <c r="G71" s="57" t="s">
        <v>66</v>
      </c>
      <c r="H71" s="42">
        <v>42</v>
      </c>
      <c r="I71" s="60">
        <v>0</v>
      </c>
      <c r="J71" s="60">
        <v>0</v>
      </c>
      <c r="K71" s="60">
        <v>0</v>
      </c>
      <c r="L71" s="60">
        <v>0</v>
      </c>
      <c r="M71" s="1"/>
      <c r="N71" s="1"/>
      <c r="O71" s="1"/>
      <c r="P71" s="1"/>
      <c r="Q71" s="165"/>
      <c r="R71" s="165"/>
      <c r="S71" s="1"/>
    </row>
    <row r="72" spans="1:19" ht="15" hidden="1" customHeight="1" collapsed="1">
      <c r="A72" s="53">
        <v>2</v>
      </c>
      <c r="B72" s="54">
        <v>3</v>
      </c>
      <c r="C72" s="54">
        <v>1</v>
      </c>
      <c r="D72" s="54">
        <v>2</v>
      </c>
      <c r="E72" s="54">
        <v>1</v>
      </c>
      <c r="F72" s="56">
        <v>3</v>
      </c>
      <c r="G72" s="57" t="s">
        <v>67</v>
      </c>
      <c r="H72" s="42">
        <v>43</v>
      </c>
      <c r="I72" s="60">
        <v>0</v>
      </c>
      <c r="J72" s="60">
        <v>0</v>
      </c>
      <c r="K72" s="60">
        <v>0</v>
      </c>
      <c r="L72" s="60">
        <v>0</v>
      </c>
      <c r="M72" s="1"/>
      <c r="N72" s="1"/>
      <c r="O72" s="1"/>
      <c r="P72" s="1"/>
      <c r="Q72" s="165"/>
      <c r="R72" s="165"/>
      <c r="S72" s="1"/>
    </row>
    <row r="73" spans="1:19" ht="27.75" hidden="1" customHeight="1" collapsed="1">
      <c r="A73" s="53">
        <v>2</v>
      </c>
      <c r="B73" s="54">
        <v>3</v>
      </c>
      <c r="C73" s="54">
        <v>1</v>
      </c>
      <c r="D73" s="54">
        <v>3</v>
      </c>
      <c r="E73" s="54"/>
      <c r="F73" s="56"/>
      <c r="G73" s="57" t="s">
        <v>69</v>
      </c>
      <c r="H73" s="42">
        <v>44</v>
      </c>
      <c r="I73" s="43">
        <f>I74</f>
        <v>0</v>
      </c>
      <c r="J73" s="83">
        <f>J74</f>
        <v>0</v>
      </c>
      <c r="K73" s="44">
        <f>K74</f>
        <v>0</v>
      </c>
      <c r="L73" s="44">
        <f>L74</f>
        <v>0</v>
      </c>
      <c r="M73" s="1"/>
      <c r="N73" s="1"/>
      <c r="O73" s="1"/>
      <c r="P73" s="1"/>
      <c r="Q73" s="165"/>
      <c r="R73" s="165"/>
      <c r="S73" s="1"/>
    </row>
    <row r="74" spans="1:19" ht="26.25" hidden="1" customHeight="1" collapsed="1">
      <c r="A74" s="53">
        <v>2</v>
      </c>
      <c r="B74" s="54">
        <v>3</v>
      </c>
      <c r="C74" s="54">
        <v>1</v>
      </c>
      <c r="D74" s="54">
        <v>3</v>
      </c>
      <c r="E74" s="54">
        <v>1</v>
      </c>
      <c r="F74" s="56"/>
      <c r="G74" s="57" t="s">
        <v>70</v>
      </c>
      <c r="H74" s="42">
        <v>45</v>
      </c>
      <c r="I74" s="43">
        <f>SUM(I75:I77)</f>
        <v>0</v>
      </c>
      <c r="J74" s="83">
        <f>SUM(J75:J77)</f>
        <v>0</v>
      </c>
      <c r="K74" s="44">
        <f>SUM(K75:K77)</f>
        <v>0</v>
      </c>
      <c r="L74" s="44">
        <f>SUM(L75:L77)</f>
        <v>0</v>
      </c>
      <c r="M74" s="1"/>
      <c r="N74" s="1"/>
      <c r="O74" s="1"/>
      <c r="P74" s="1"/>
      <c r="Q74" s="165"/>
      <c r="R74" s="165"/>
      <c r="S74" s="1"/>
    </row>
    <row r="75" spans="1:19" ht="15" hidden="1" customHeight="1" collapsed="1">
      <c r="A75" s="48">
        <v>2</v>
      </c>
      <c r="B75" s="46">
        <v>3</v>
      </c>
      <c r="C75" s="46">
        <v>1</v>
      </c>
      <c r="D75" s="46">
        <v>3</v>
      </c>
      <c r="E75" s="46">
        <v>1</v>
      </c>
      <c r="F75" s="49">
        <v>1</v>
      </c>
      <c r="G75" s="73" t="s">
        <v>71</v>
      </c>
      <c r="H75" s="42">
        <v>46</v>
      </c>
      <c r="I75" s="58">
        <v>0</v>
      </c>
      <c r="J75" s="58">
        <v>0</v>
      </c>
      <c r="K75" s="58">
        <v>0</v>
      </c>
      <c r="L75" s="58">
        <v>0</v>
      </c>
      <c r="M75" s="1"/>
      <c r="N75" s="1"/>
      <c r="O75" s="1"/>
      <c r="P75" s="1"/>
      <c r="Q75" s="165"/>
      <c r="R75" s="165"/>
      <c r="S75" s="1"/>
    </row>
    <row r="76" spans="1:19" ht="16.5" hidden="1" customHeight="1" collapsed="1">
      <c r="A76" s="53">
        <v>2</v>
      </c>
      <c r="B76" s="54">
        <v>3</v>
      </c>
      <c r="C76" s="54">
        <v>1</v>
      </c>
      <c r="D76" s="54">
        <v>3</v>
      </c>
      <c r="E76" s="54">
        <v>1</v>
      </c>
      <c r="F76" s="56">
        <v>2</v>
      </c>
      <c r="G76" s="57" t="s">
        <v>72</v>
      </c>
      <c r="H76" s="42">
        <v>47</v>
      </c>
      <c r="I76" s="60">
        <v>0</v>
      </c>
      <c r="J76" s="60">
        <v>0</v>
      </c>
      <c r="K76" s="60">
        <v>0</v>
      </c>
      <c r="L76" s="60">
        <v>0</v>
      </c>
      <c r="M76" s="1"/>
      <c r="N76" s="1"/>
      <c r="O76" s="1"/>
      <c r="P76" s="1"/>
      <c r="Q76" s="165"/>
      <c r="R76" s="165"/>
      <c r="S76" s="1"/>
    </row>
    <row r="77" spans="1:19" ht="17.25" hidden="1" customHeight="1" collapsed="1">
      <c r="A77" s="48">
        <v>2</v>
      </c>
      <c r="B77" s="46">
        <v>3</v>
      </c>
      <c r="C77" s="46">
        <v>1</v>
      </c>
      <c r="D77" s="46">
        <v>3</v>
      </c>
      <c r="E77" s="46">
        <v>1</v>
      </c>
      <c r="F77" s="49">
        <v>3</v>
      </c>
      <c r="G77" s="73" t="s">
        <v>73</v>
      </c>
      <c r="H77" s="42">
        <v>48</v>
      </c>
      <c r="I77" s="58">
        <v>0</v>
      </c>
      <c r="J77" s="58">
        <v>0</v>
      </c>
      <c r="K77" s="58">
        <v>0</v>
      </c>
      <c r="L77" s="58">
        <v>0</v>
      </c>
      <c r="M77" s="1"/>
      <c r="N77" s="1"/>
      <c r="O77" s="1"/>
      <c r="P77" s="1"/>
      <c r="Q77" s="165"/>
      <c r="R77" s="165"/>
      <c r="S77" s="1"/>
    </row>
    <row r="78" spans="1:19" ht="12.75" hidden="1" customHeight="1" collapsed="1">
      <c r="A78" s="48">
        <v>2</v>
      </c>
      <c r="B78" s="46">
        <v>3</v>
      </c>
      <c r="C78" s="46">
        <v>2</v>
      </c>
      <c r="D78" s="46"/>
      <c r="E78" s="46"/>
      <c r="F78" s="49"/>
      <c r="G78" s="73" t="s">
        <v>74</v>
      </c>
      <c r="H78" s="42">
        <v>49</v>
      </c>
      <c r="I78" s="43">
        <f t="shared" ref="I78:L79" si="3">I79</f>
        <v>0</v>
      </c>
      <c r="J78" s="43">
        <f t="shared" si="3"/>
        <v>0</v>
      </c>
      <c r="K78" s="43">
        <f t="shared" si="3"/>
        <v>0</v>
      </c>
      <c r="L78" s="43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8">
        <v>2</v>
      </c>
      <c r="B79" s="46">
        <v>3</v>
      </c>
      <c r="C79" s="46">
        <v>2</v>
      </c>
      <c r="D79" s="46">
        <v>1</v>
      </c>
      <c r="E79" s="46"/>
      <c r="F79" s="49"/>
      <c r="G79" s="73" t="s">
        <v>74</v>
      </c>
      <c r="H79" s="42">
        <v>50</v>
      </c>
      <c r="I79" s="43">
        <f t="shared" si="3"/>
        <v>0</v>
      </c>
      <c r="J79" s="43">
        <f t="shared" si="3"/>
        <v>0</v>
      </c>
      <c r="K79" s="43">
        <f t="shared" si="3"/>
        <v>0</v>
      </c>
      <c r="L79" s="43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8">
        <v>2</v>
      </c>
      <c r="B80" s="46">
        <v>3</v>
      </c>
      <c r="C80" s="46">
        <v>2</v>
      </c>
      <c r="D80" s="46">
        <v>1</v>
      </c>
      <c r="E80" s="46">
        <v>1</v>
      </c>
      <c r="F80" s="49"/>
      <c r="G80" s="73" t="s">
        <v>74</v>
      </c>
      <c r="H80" s="42">
        <v>51</v>
      </c>
      <c r="I80" s="43">
        <f>SUM(I81)</f>
        <v>0</v>
      </c>
      <c r="J80" s="43">
        <f>SUM(J81)</f>
        <v>0</v>
      </c>
      <c r="K80" s="43">
        <f>SUM(K81)</f>
        <v>0</v>
      </c>
      <c r="L80" s="43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8">
        <v>2</v>
      </c>
      <c r="B81" s="46">
        <v>3</v>
      </c>
      <c r="C81" s="46">
        <v>2</v>
      </c>
      <c r="D81" s="46">
        <v>1</v>
      </c>
      <c r="E81" s="46">
        <v>1</v>
      </c>
      <c r="F81" s="49">
        <v>1</v>
      </c>
      <c r="G81" s="73" t="s">
        <v>74</v>
      </c>
      <c r="H81" s="42">
        <v>52</v>
      </c>
      <c r="I81" s="60">
        <v>0</v>
      </c>
      <c r="J81" s="60">
        <v>0</v>
      </c>
      <c r="K81" s="60">
        <v>0</v>
      </c>
      <c r="L81" s="60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8">
        <v>2</v>
      </c>
      <c r="B82" s="39">
        <v>4</v>
      </c>
      <c r="C82" s="39"/>
      <c r="D82" s="39"/>
      <c r="E82" s="39"/>
      <c r="F82" s="41"/>
      <c r="G82" s="86" t="s">
        <v>75</v>
      </c>
      <c r="H82" s="42">
        <v>53</v>
      </c>
      <c r="I82" s="43">
        <f t="shared" ref="I82:L84" si="4">I83</f>
        <v>0</v>
      </c>
      <c r="J82" s="83">
        <f t="shared" si="4"/>
        <v>0</v>
      </c>
      <c r="K82" s="44">
        <f t="shared" si="4"/>
        <v>0</v>
      </c>
      <c r="L82" s="44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53">
        <v>2</v>
      </c>
      <c r="B83" s="54">
        <v>4</v>
      </c>
      <c r="C83" s="54">
        <v>1</v>
      </c>
      <c r="D83" s="54"/>
      <c r="E83" s="54"/>
      <c r="F83" s="56"/>
      <c r="G83" s="57" t="s">
        <v>76</v>
      </c>
      <c r="H83" s="42">
        <v>54</v>
      </c>
      <c r="I83" s="43">
        <f t="shared" si="4"/>
        <v>0</v>
      </c>
      <c r="J83" s="83">
        <f t="shared" si="4"/>
        <v>0</v>
      </c>
      <c r="K83" s="44">
        <f t="shared" si="4"/>
        <v>0</v>
      </c>
      <c r="L83" s="44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53">
        <v>2</v>
      </c>
      <c r="B84" s="54">
        <v>4</v>
      </c>
      <c r="C84" s="54">
        <v>1</v>
      </c>
      <c r="D84" s="54">
        <v>1</v>
      </c>
      <c r="E84" s="54"/>
      <c r="F84" s="56"/>
      <c r="G84" s="57" t="s">
        <v>76</v>
      </c>
      <c r="H84" s="42">
        <v>55</v>
      </c>
      <c r="I84" s="43">
        <f t="shared" si="4"/>
        <v>0</v>
      </c>
      <c r="J84" s="83">
        <f t="shared" si="4"/>
        <v>0</v>
      </c>
      <c r="K84" s="44">
        <f t="shared" si="4"/>
        <v>0</v>
      </c>
      <c r="L84" s="44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53">
        <v>2</v>
      </c>
      <c r="B85" s="54">
        <v>4</v>
      </c>
      <c r="C85" s="54">
        <v>1</v>
      </c>
      <c r="D85" s="54">
        <v>1</v>
      </c>
      <c r="E85" s="54">
        <v>1</v>
      </c>
      <c r="F85" s="56"/>
      <c r="G85" s="57" t="s">
        <v>76</v>
      </c>
      <c r="H85" s="42">
        <v>56</v>
      </c>
      <c r="I85" s="43">
        <f>SUM(I86:I88)</f>
        <v>0</v>
      </c>
      <c r="J85" s="83">
        <f>SUM(J86:J88)</f>
        <v>0</v>
      </c>
      <c r="K85" s="44">
        <f>SUM(K86:K88)</f>
        <v>0</v>
      </c>
      <c r="L85" s="44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53">
        <v>2</v>
      </c>
      <c r="B86" s="54">
        <v>4</v>
      </c>
      <c r="C86" s="54">
        <v>1</v>
      </c>
      <c r="D86" s="54">
        <v>1</v>
      </c>
      <c r="E86" s="54">
        <v>1</v>
      </c>
      <c r="F86" s="56">
        <v>1</v>
      </c>
      <c r="G86" s="57" t="s">
        <v>77</v>
      </c>
      <c r="H86" s="42">
        <v>57</v>
      </c>
      <c r="I86" s="60">
        <v>0</v>
      </c>
      <c r="J86" s="60">
        <v>0</v>
      </c>
      <c r="K86" s="60">
        <v>0</v>
      </c>
      <c r="L86" s="60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53">
        <v>2</v>
      </c>
      <c r="B87" s="53">
        <v>4</v>
      </c>
      <c r="C87" s="53">
        <v>1</v>
      </c>
      <c r="D87" s="54">
        <v>1</v>
      </c>
      <c r="E87" s="54">
        <v>1</v>
      </c>
      <c r="F87" s="87">
        <v>2</v>
      </c>
      <c r="G87" s="55" t="s">
        <v>78</v>
      </c>
      <c r="H87" s="42">
        <v>58</v>
      </c>
      <c r="I87" s="60">
        <v>0</v>
      </c>
      <c r="J87" s="60">
        <v>0</v>
      </c>
      <c r="K87" s="60">
        <v>0</v>
      </c>
      <c r="L87" s="60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53">
        <v>2</v>
      </c>
      <c r="B88" s="54">
        <v>4</v>
      </c>
      <c r="C88" s="53">
        <v>1</v>
      </c>
      <c r="D88" s="54">
        <v>1</v>
      </c>
      <c r="E88" s="54">
        <v>1</v>
      </c>
      <c r="F88" s="87">
        <v>3</v>
      </c>
      <c r="G88" s="55" t="s">
        <v>79</v>
      </c>
      <c r="H88" s="42">
        <v>59</v>
      </c>
      <c r="I88" s="60">
        <v>0</v>
      </c>
      <c r="J88" s="60">
        <v>0</v>
      </c>
      <c r="K88" s="60">
        <v>0</v>
      </c>
      <c r="L88" s="60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8">
        <v>2</v>
      </c>
      <c r="B89" s="39">
        <v>5</v>
      </c>
      <c r="C89" s="38"/>
      <c r="D89" s="39"/>
      <c r="E89" s="39"/>
      <c r="F89" s="88"/>
      <c r="G89" s="40" t="s">
        <v>80</v>
      </c>
      <c r="H89" s="42">
        <v>60</v>
      </c>
      <c r="I89" s="43">
        <f>SUM(I90+I95+I100)</f>
        <v>0</v>
      </c>
      <c r="J89" s="83">
        <f>SUM(J90+J95+J100)</f>
        <v>0</v>
      </c>
      <c r="K89" s="44">
        <f>SUM(K90+K95+K100)</f>
        <v>0</v>
      </c>
      <c r="L89" s="44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8">
        <v>2</v>
      </c>
      <c r="B90" s="46">
        <v>5</v>
      </c>
      <c r="C90" s="48">
        <v>1</v>
      </c>
      <c r="D90" s="46"/>
      <c r="E90" s="46"/>
      <c r="F90" s="89"/>
      <c r="G90" s="47" t="s">
        <v>81</v>
      </c>
      <c r="H90" s="42">
        <v>61</v>
      </c>
      <c r="I90" s="63">
        <f t="shared" ref="I90:L91" si="5">I91</f>
        <v>0</v>
      </c>
      <c r="J90" s="84">
        <f t="shared" si="5"/>
        <v>0</v>
      </c>
      <c r="K90" s="64">
        <f t="shared" si="5"/>
        <v>0</v>
      </c>
      <c r="L90" s="64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53">
        <v>2</v>
      </c>
      <c r="B91" s="54">
        <v>5</v>
      </c>
      <c r="C91" s="53">
        <v>1</v>
      </c>
      <c r="D91" s="54">
        <v>1</v>
      </c>
      <c r="E91" s="54"/>
      <c r="F91" s="87"/>
      <c r="G91" s="55" t="s">
        <v>81</v>
      </c>
      <c r="H91" s="42">
        <v>62</v>
      </c>
      <c r="I91" s="43">
        <f t="shared" si="5"/>
        <v>0</v>
      </c>
      <c r="J91" s="83">
        <f t="shared" si="5"/>
        <v>0</v>
      </c>
      <c r="K91" s="44">
        <f t="shared" si="5"/>
        <v>0</v>
      </c>
      <c r="L91" s="44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53">
        <v>2</v>
      </c>
      <c r="B92" s="54">
        <v>5</v>
      </c>
      <c r="C92" s="53">
        <v>1</v>
      </c>
      <c r="D92" s="54">
        <v>1</v>
      </c>
      <c r="E92" s="54">
        <v>1</v>
      </c>
      <c r="F92" s="87"/>
      <c r="G92" s="55" t="s">
        <v>81</v>
      </c>
      <c r="H92" s="42">
        <v>63</v>
      </c>
      <c r="I92" s="43">
        <f>SUM(I93:I94)</f>
        <v>0</v>
      </c>
      <c r="J92" s="83">
        <f>SUM(J93:J94)</f>
        <v>0</v>
      </c>
      <c r="K92" s="44">
        <f>SUM(K93:K94)</f>
        <v>0</v>
      </c>
      <c r="L92" s="44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53">
        <v>2</v>
      </c>
      <c r="B93" s="54">
        <v>5</v>
      </c>
      <c r="C93" s="53">
        <v>1</v>
      </c>
      <c r="D93" s="54">
        <v>1</v>
      </c>
      <c r="E93" s="54">
        <v>1</v>
      </c>
      <c r="F93" s="87">
        <v>1</v>
      </c>
      <c r="G93" s="55" t="s">
        <v>82</v>
      </c>
      <c r="H93" s="42">
        <v>64</v>
      </c>
      <c r="I93" s="60">
        <v>0</v>
      </c>
      <c r="J93" s="60">
        <v>0</v>
      </c>
      <c r="K93" s="60">
        <v>0</v>
      </c>
      <c r="L93" s="60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53">
        <v>2</v>
      </c>
      <c r="B94" s="54">
        <v>5</v>
      </c>
      <c r="C94" s="53">
        <v>1</v>
      </c>
      <c r="D94" s="54">
        <v>1</v>
      </c>
      <c r="E94" s="54">
        <v>1</v>
      </c>
      <c r="F94" s="87">
        <v>2</v>
      </c>
      <c r="G94" s="55" t="s">
        <v>83</v>
      </c>
      <c r="H94" s="42">
        <v>65</v>
      </c>
      <c r="I94" s="60">
        <v>0</v>
      </c>
      <c r="J94" s="60">
        <v>0</v>
      </c>
      <c r="K94" s="60">
        <v>0</v>
      </c>
      <c r="L94" s="60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53">
        <v>2</v>
      </c>
      <c r="B95" s="54">
        <v>5</v>
      </c>
      <c r="C95" s="53">
        <v>2</v>
      </c>
      <c r="D95" s="54"/>
      <c r="E95" s="54"/>
      <c r="F95" s="87"/>
      <c r="G95" s="55" t="s">
        <v>84</v>
      </c>
      <c r="H95" s="42">
        <v>66</v>
      </c>
      <c r="I95" s="43">
        <f t="shared" ref="I95:L96" si="6">I96</f>
        <v>0</v>
      </c>
      <c r="J95" s="83">
        <f t="shared" si="6"/>
        <v>0</v>
      </c>
      <c r="K95" s="44">
        <f t="shared" si="6"/>
        <v>0</v>
      </c>
      <c r="L95" s="43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7">
        <v>2</v>
      </c>
      <c r="B96" s="53">
        <v>5</v>
      </c>
      <c r="C96" s="54">
        <v>2</v>
      </c>
      <c r="D96" s="55">
        <v>1</v>
      </c>
      <c r="E96" s="53"/>
      <c r="F96" s="87"/>
      <c r="G96" s="55" t="s">
        <v>84</v>
      </c>
      <c r="H96" s="42">
        <v>67</v>
      </c>
      <c r="I96" s="43">
        <f t="shared" si="6"/>
        <v>0</v>
      </c>
      <c r="J96" s="83">
        <f t="shared" si="6"/>
        <v>0</v>
      </c>
      <c r="K96" s="44">
        <f t="shared" si="6"/>
        <v>0</v>
      </c>
      <c r="L96" s="43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7">
        <v>2</v>
      </c>
      <c r="B97" s="53">
        <v>5</v>
      </c>
      <c r="C97" s="54">
        <v>2</v>
      </c>
      <c r="D97" s="55">
        <v>1</v>
      </c>
      <c r="E97" s="53">
        <v>1</v>
      </c>
      <c r="F97" s="87"/>
      <c r="G97" s="55" t="s">
        <v>84</v>
      </c>
      <c r="H97" s="42">
        <v>68</v>
      </c>
      <c r="I97" s="43">
        <f>SUM(I98:I99)</f>
        <v>0</v>
      </c>
      <c r="J97" s="83">
        <f>SUM(J98:J99)</f>
        <v>0</v>
      </c>
      <c r="K97" s="44">
        <f>SUM(K98:K99)</f>
        <v>0</v>
      </c>
      <c r="L97" s="43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7">
        <v>2</v>
      </c>
      <c r="B98" s="53">
        <v>5</v>
      </c>
      <c r="C98" s="54">
        <v>2</v>
      </c>
      <c r="D98" s="55">
        <v>1</v>
      </c>
      <c r="E98" s="53">
        <v>1</v>
      </c>
      <c r="F98" s="87">
        <v>1</v>
      </c>
      <c r="G98" s="55" t="s">
        <v>85</v>
      </c>
      <c r="H98" s="42">
        <v>69</v>
      </c>
      <c r="I98" s="60">
        <v>0</v>
      </c>
      <c r="J98" s="60">
        <v>0</v>
      </c>
      <c r="K98" s="60">
        <v>0</v>
      </c>
      <c r="L98" s="60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7">
        <v>2</v>
      </c>
      <c r="B99" s="53">
        <v>5</v>
      </c>
      <c r="C99" s="54">
        <v>2</v>
      </c>
      <c r="D99" s="55">
        <v>1</v>
      </c>
      <c r="E99" s="53">
        <v>1</v>
      </c>
      <c r="F99" s="87">
        <v>2</v>
      </c>
      <c r="G99" s="55" t="s">
        <v>86</v>
      </c>
      <c r="H99" s="42">
        <v>70</v>
      </c>
      <c r="I99" s="60">
        <v>0</v>
      </c>
      <c r="J99" s="60">
        <v>0</v>
      </c>
      <c r="K99" s="60">
        <v>0</v>
      </c>
      <c r="L99" s="60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7">
        <v>2</v>
      </c>
      <c r="B100" s="53">
        <v>5</v>
      </c>
      <c r="C100" s="54">
        <v>3</v>
      </c>
      <c r="D100" s="55"/>
      <c r="E100" s="53"/>
      <c r="F100" s="87"/>
      <c r="G100" s="55" t="s">
        <v>87</v>
      </c>
      <c r="H100" s="42">
        <v>71</v>
      </c>
      <c r="I100" s="43">
        <f t="shared" ref="I100:L101" si="7">I101</f>
        <v>0</v>
      </c>
      <c r="J100" s="83">
        <f t="shared" si="7"/>
        <v>0</v>
      </c>
      <c r="K100" s="44">
        <f t="shared" si="7"/>
        <v>0</v>
      </c>
      <c r="L100" s="43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7">
        <v>2</v>
      </c>
      <c r="B101" s="53">
        <v>5</v>
      </c>
      <c r="C101" s="54">
        <v>3</v>
      </c>
      <c r="D101" s="55">
        <v>1</v>
      </c>
      <c r="E101" s="53"/>
      <c r="F101" s="87"/>
      <c r="G101" s="55" t="s">
        <v>88</v>
      </c>
      <c r="H101" s="42">
        <v>72</v>
      </c>
      <c r="I101" s="43">
        <f t="shared" si="7"/>
        <v>0</v>
      </c>
      <c r="J101" s="83">
        <f t="shared" si="7"/>
        <v>0</v>
      </c>
      <c r="K101" s="44">
        <f t="shared" si="7"/>
        <v>0</v>
      </c>
      <c r="L101" s="43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5">
        <v>2</v>
      </c>
      <c r="B102" s="66">
        <v>5</v>
      </c>
      <c r="C102" s="67">
        <v>3</v>
      </c>
      <c r="D102" s="68">
        <v>1</v>
      </c>
      <c r="E102" s="66">
        <v>1</v>
      </c>
      <c r="F102" s="90"/>
      <c r="G102" s="68" t="s">
        <v>88</v>
      </c>
      <c r="H102" s="42">
        <v>73</v>
      </c>
      <c r="I102" s="52">
        <f>SUM(I103:I104)</f>
        <v>0</v>
      </c>
      <c r="J102" s="85">
        <f>SUM(J103:J104)</f>
        <v>0</v>
      </c>
      <c r="K102" s="51">
        <f>SUM(K103:K104)</f>
        <v>0</v>
      </c>
      <c r="L102" s="52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7">
        <v>2</v>
      </c>
      <c r="B103" s="53">
        <v>5</v>
      </c>
      <c r="C103" s="54">
        <v>3</v>
      </c>
      <c r="D103" s="55">
        <v>1</v>
      </c>
      <c r="E103" s="53">
        <v>1</v>
      </c>
      <c r="F103" s="87">
        <v>1</v>
      </c>
      <c r="G103" s="55" t="s">
        <v>88</v>
      </c>
      <c r="H103" s="42">
        <v>74</v>
      </c>
      <c r="I103" s="60">
        <v>0</v>
      </c>
      <c r="J103" s="60">
        <v>0</v>
      </c>
      <c r="K103" s="60">
        <v>0</v>
      </c>
      <c r="L103" s="60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5">
        <v>2</v>
      </c>
      <c r="B104" s="66">
        <v>5</v>
      </c>
      <c r="C104" s="67">
        <v>3</v>
      </c>
      <c r="D104" s="68">
        <v>1</v>
      </c>
      <c r="E104" s="66">
        <v>1</v>
      </c>
      <c r="F104" s="90">
        <v>2</v>
      </c>
      <c r="G104" s="68" t="s">
        <v>89</v>
      </c>
      <c r="H104" s="42">
        <v>75</v>
      </c>
      <c r="I104" s="60">
        <v>0</v>
      </c>
      <c r="J104" s="60">
        <v>0</v>
      </c>
      <c r="K104" s="60">
        <v>0</v>
      </c>
      <c r="L104" s="60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5">
        <v>2</v>
      </c>
      <c r="B105" s="66">
        <v>5</v>
      </c>
      <c r="C105" s="67">
        <v>3</v>
      </c>
      <c r="D105" s="68">
        <v>2</v>
      </c>
      <c r="E105" s="66"/>
      <c r="F105" s="90"/>
      <c r="G105" s="68" t="s">
        <v>90</v>
      </c>
      <c r="H105" s="42">
        <v>76</v>
      </c>
      <c r="I105" s="52">
        <f>I106</f>
        <v>0</v>
      </c>
      <c r="J105" s="52">
        <f>J106</f>
        <v>0</v>
      </c>
      <c r="K105" s="52">
        <f>K106</f>
        <v>0</v>
      </c>
      <c r="L105" s="52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5">
        <v>2</v>
      </c>
      <c r="B106" s="66">
        <v>5</v>
      </c>
      <c r="C106" s="67">
        <v>3</v>
      </c>
      <c r="D106" s="68">
        <v>2</v>
      </c>
      <c r="E106" s="66">
        <v>1</v>
      </c>
      <c r="F106" s="90"/>
      <c r="G106" s="68" t="s">
        <v>90</v>
      </c>
      <c r="H106" s="42">
        <v>77</v>
      </c>
      <c r="I106" s="52">
        <f>SUM(I107:I108)</f>
        <v>0</v>
      </c>
      <c r="J106" s="52">
        <f>SUM(J107:J108)</f>
        <v>0</v>
      </c>
      <c r="K106" s="52">
        <f>SUM(K107:K108)</f>
        <v>0</v>
      </c>
      <c r="L106" s="52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5">
        <v>2</v>
      </c>
      <c r="B107" s="66">
        <v>5</v>
      </c>
      <c r="C107" s="67">
        <v>3</v>
      </c>
      <c r="D107" s="68">
        <v>2</v>
      </c>
      <c r="E107" s="66">
        <v>1</v>
      </c>
      <c r="F107" s="90">
        <v>1</v>
      </c>
      <c r="G107" s="68" t="s">
        <v>90</v>
      </c>
      <c r="H107" s="42">
        <v>78</v>
      </c>
      <c r="I107" s="60">
        <v>0</v>
      </c>
      <c r="J107" s="60">
        <v>0</v>
      </c>
      <c r="K107" s="60">
        <v>0</v>
      </c>
      <c r="L107" s="60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5">
        <v>2</v>
      </c>
      <c r="B108" s="66">
        <v>5</v>
      </c>
      <c r="C108" s="67">
        <v>3</v>
      </c>
      <c r="D108" s="68">
        <v>2</v>
      </c>
      <c r="E108" s="66">
        <v>1</v>
      </c>
      <c r="F108" s="90">
        <v>2</v>
      </c>
      <c r="G108" s="68" t="s">
        <v>91</v>
      </c>
      <c r="H108" s="42">
        <v>79</v>
      </c>
      <c r="I108" s="60">
        <v>0</v>
      </c>
      <c r="J108" s="60">
        <v>0</v>
      </c>
      <c r="K108" s="60">
        <v>0</v>
      </c>
      <c r="L108" s="60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6">
        <v>2</v>
      </c>
      <c r="B109" s="38">
        <v>6</v>
      </c>
      <c r="C109" s="39"/>
      <c r="D109" s="40"/>
      <c r="E109" s="38"/>
      <c r="F109" s="88"/>
      <c r="G109" s="91" t="s">
        <v>92</v>
      </c>
      <c r="H109" s="42">
        <v>80</v>
      </c>
      <c r="I109" s="43">
        <f>SUM(I110+I115+I119+I123+I127)</f>
        <v>0</v>
      </c>
      <c r="J109" s="83">
        <f>SUM(J110+J115+J119+J123+J127)</f>
        <v>0</v>
      </c>
      <c r="K109" s="44">
        <f>SUM(K110+K115+K119+K123+K127)</f>
        <v>0</v>
      </c>
      <c r="L109" s="43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5">
        <v>2</v>
      </c>
      <c r="B110" s="66">
        <v>6</v>
      </c>
      <c r="C110" s="67">
        <v>1</v>
      </c>
      <c r="D110" s="68"/>
      <c r="E110" s="66"/>
      <c r="F110" s="90"/>
      <c r="G110" s="68" t="s">
        <v>93</v>
      </c>
      <c r="H110" s="42">
        <v>81</v>
      </c>
      <c r="I110" s="52">
        <f t="shared" ref="I110:L111" si="8">I111</f>
        <v>0</v>
      </c>
      <c r="J110" s="85">
        <f t="shared" si="8"/>
        <v>0</v>
      </c>
      <c r="K110" s="51">
        <f t="shared" si="8"/>
        <v>0</v>
      </c>
      <c r="L110" s="52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7">
        <v>2</v>
      </c>
      <c r="B111" s="53">
        <v>6</v>
      </c>
      <c r="C111" s="54">
        <v>1</v>
      </c>
      <c r="D111" s="55">
        <v>1</v>
      </c>
      <c r="E111" s="53"/>
      <c r="F111" s="87"/>
      <c r="G111" s="55" t="s">
        <v>93</v>
      </c>
      <c r="H111" s="42">
        <v>82</v>
      </c>
      <c r="I111" s="43">
        <f t="shared" si="8"/>
        <v>0</v>
      </c>
      <c r="J111" s="83">
        <f t="shared" si="8"/>
        <v>0</v>
      </c>
      <c r="K111" s="44">
        <f t="shared" si="8"/>
        <v>0</v>
      </c>
      <c r="L111" s="43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7">
        <v>2</v>
      </c>
      <c r="B112" s="53">
        <v>6</v>
      </c>
      <c r="C112" s="54">
        <v>1</v>
      </c>
      <c r="D112" s="55">
        <v>1</v>
      </c>
      <c r="E112" s="53">
        <v>1</v>
      </c>
      <c r="F112" s="87"/>
      <c r="G112" s="55" t="s">
        <v>93</v>
      </c>
      <c r="H112" s="42">
        <v>83</v>
      </c>
      <c r="I112" s="43">
        <f>SUM(I113:I114)</f>
        <v>0</v>
      </c>
      <c r="J112" s="83">
        <f>SUM(J113:J114)</f>
        <v>0</v>
      </c>
      <c r="K112" s="44">
        <f>SUM(K113:K114)</f>
        <v>0</v>
      </c>
      <c r="L112" s="43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7">
        <v>2</v>
      </c>
      <c r="B113" s="53">
        <v>6</v>
      </c>
      <c r="C113" s="54">
        <v>1</v>
      </c>
      <c r="D113" s="55">
        <v>1</v>
      </c>
      <c r="E113" s="53">
        <v>1</v>
      </c>
      <c r="F113" s="87">
        <v>1</v>
      </c>
      <c r="G113" s="55" t="s">
        <v>94</v>
      </c>
      <c r="H113" s="42">
        <v>84</v>
      </c>
      <c r="I113" s="60">
        <v>0</v>
      </c>
      <c r="J113" s="60">
        <v>0</v>
      </c>
      <c r="K113" s="60">
        <v>0</v>
      </c>
      <c r="L113" s="60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73">
        <v>2</v>
      </c>
      <c r="B114" s="48">
        <v>6</v>
      </c>
      <c r="C114" s="46">
        <v>1</v>
      </c>
      <c r="D114" s="47">
        <v>1</v>
      </c>
      <c r="E114" s="48">
        <v>1</v>
      </c>
      <c r="F114" s="89">
        <v>2</v>
      </c>
      <c r="G114" s="47" t="s">
        <v>95</v>
      </c>
      <c r="H114" s="42">
        <v>85</v>
      </c>
      <c r="I114" s="58">
        <v>0</v>
      </c>
      <c r="J114" s="58">
        <v>0</v>
      </c>
      <c r="K114" s="58">
        <v>0</v>
      </c>
      <c r="L114" s="58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7">
        <v>2</v>
      </c>
      <c r="B115" s="53">
        <v>6</v>
      </c>
      <c r="C115" s="54">
        <v>2</v>
      </c>
      <c r="D115" s="55"/>
      <c r="E115" s="53"/>
      <c r="F115" s="87"/>
      <c r="G115" s="55" t="s">
        <v>96</v>
      </c>
      <c r="H115" s="42">
        <v>86</v>
      </c>
      <c r="I115" s="43">
        <f t="shared" ref="I115:L117" si="9">I116</f>
        <v>0</v>
      </c>
      <c r="J115" s="83">
        <f t="shared" si="9"/>
        <v>0</v>
      </c>
      <c r="K115" s="44">
        <f t="shared" si="9"/>
        <v>0</v>
      </c>
      <c r="L115" s="43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7">
        <v>2</v>
      </c>
      <c r="B116" s="53">
        <v>6</v>
      </c>
      <c r="C116" s="54">
        <v>2</v>
      </c>
      <c r="D116" s="55">
        <v>1</v>
      </c>
      <c r="E116" s="53"/>
      <c r="F116" s="87"/>
      <c r="G116" s="55" t="s">
        <v>96</v>
      </c>
      <c r="H116" s="42">
        <v>87</v>
      </c>
      <c r="I116" s="43">
        <f t="shared" si="9"/>
        <v>0</v>
      </c>
      <c r="J116" s="83">
        <f t="shared" si="9"/>
        <v>0</v>
      </c>
      <c r="K116" s="44">
        <f t="shared" si="9"/>
        <v>0</v>
      </c>
      <c r="L116" s="43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7">
        <v>2</v>
      </c>
      <c r="B117" s="53">
        <v>6</v>
      </c>
      <c r="C117" s="54">
        <v>2</v>
      </c>
      <c r="D117" s="55">
        <v>1</v>
      </c>
      <c r="E117" s="53">
        <v>1</v>
      </c>
      <c r="F117" s="87"/>
      <c r="G117" s="55" t="s">
        <v>96</v>
      </c>
      <c r="H117" s="42">
        <v>88</v>
      </c>
      <c r="I117" s="92">
        <f t="shared" si="9"/>
        <v>0</v>
      </c>
      <c r="J117" s="93">
        <f t="shared" si="9"/>
        <v>0</v>
      </c>
      <c r="K117" s="94">
        <f t="shared" si="9"/>
        <v>0</v>
      </c>
      <c r="L117" s="92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7">
        <v>2</v>
      </c>
      <c r="B118" s="53">
        <v>6</v>
      </c>
      <c r="C118" s="54">
        <v>2</v>
      </c>
      <c r="D118" s="55">
        <v>1</v>
      </c>
      <c r="E118" s="53">
        <v>1</v>
      </c>
      <c r="F118" s="87">
        <v>1</v>
      </c>
      <c r="G118" s="55" t="s">
        <v>96</v>
      </c>
      <c r="H118" s="42">
        <v>89</v>
      </c>
      <c r="I118" s="60">
        <v>0</v>
      </c>
      <c r="J118" s="60">
        <v>0</v>
      </c>
      <c r="K118" s="60">
        <v>0</v>
      </c>
      <c r="L118" s="60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73">
        <v>2</v>
      </c>
      <c r="B119" s="48">
        <v>6</v>
      </c>
      <c r="C119" s="46">
        <v>3</v>
      </c>
      <c r="D119" s="47"/>
      <c r="E119" s="48"/>
      <c r="F119" s="89"/>
      <c r="G119" s="47" t="s">
        <v>97</v>
      </c>
      <c r="H119" s="42">
        <v>90</v>
      </c>
      <c r="I119" s="63">
        <f t="shared" ref="I119:L121" si="10">I120</f>
        <v>0</v>
      </c>
      <c r="J119" s="84">
        <f t="shared" si="10"/>
        <v>0</v>
      </c>
      <c r="K119" s="64">
        <f t="shared" si="10"/>
        <v>0</v>
      </c>
      <c r="L119" s="63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7">
        <v>2</v>
      </c>
      <c r="B120" s="53">
        <v>6</v>
      </c>
      <c r="C120" s="54">
        <v>3</v>
      </c>
      <c r="D120" s="55">
        <v>1</v>
      </c>
      <c r="E120" s="53"/>
      <c r="F120" s="87"/>
      <c r="G120" s="55" t="s">
        <v>97</v>
      </c>
      <c r="H120" s="42">
        <v>91</v>
      </c>
      <c r="I120" s="43">
        <f t="shared" si="10"/>
        <v>0</v>
      </c>
      <c r="J120" s="83">
        <f t="shared" si="10"/>
        <v>0</v>
      </c>
      <c r="K120" s="44">
        <f t="shared" si="10"/>
        <v>0</v>
      </c>
      <c r="L120" s="43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7">
        <v>2</v>
      </c>
      <c r="B121" s="53">
        <v>6</v>
      </c>
      <c r="C121" s="54">
        <v>3</v>
      </c>
      <c r="D121" s="55">
        <v>1</v>
      </c>
      <c r="E121" s="53">
        <v>1</v>
      </c>
      <c r="F121" s="87"/>
      <c r="G121" s="55" t="s">
        <v>97</v>
      </c>
      <c r="H121" s="42">
        <v>92</v>
      </c>
      <c r="I121" s="43">
        <f t="shared" si="10"/>
        <v>0</v>
      </c>
      <c r="J121" s="83">
        <f t="shared" si="10"/>
        <v>0</v>
      </c>
      <c r="K121" s="44">
        <f t="shared" si="10"/>
        <v>0</v>
      </c>
      <c r="L121" s="43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7">
        <v>2</v>
      </c>
      <c r="B122" s="53">
        <v>6</v>
      </c>
      <c r="C122" s="54">
        <v>3</v>
      </c>
      <c r="D122" s="55">
        <v>1</v>
      </c>
      <c r="E122" s="53">
        <v>1</v>
      </c>
      <c r="F122" s="87">
        <v>1</v>
      </c>
      <c r="G122" s="55" t="s">
        <v>97</v>
      </c>
      <c r="H122" s="42">
        <v>93</v>
      </c>
      <c r="I122" s="60">
        <v>0</v>
      </c>
      <c r="J122" s="60">
        <v>0</v>
      </c>
      <c r="K122" s="60">
        <v>0</v>
      </c>
      <c r="L122" s="60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73">
        <v>2</v>
      </c>
      <c r="B123" s="48">
        <v>6</v>
      </c>
      <c r="C123" s="46">
        <v>4</v>
      </c>
      <c r="D123" s="47"/>
      <c r="E123" s="48"/>
      <c r="F123" s="89"/>
      <c r="G123" s="47" t="s">
        <v>98</v>
      </c>
      <c r="H123" s="42">
        <v>94</v>
      </c>
      <c r="I123" s="63">
        <f t="shared" ref="I123:L125" si="11">I124</f>
        <v>0</v>
      </c>
      <c r="J123" s="84">
        <f t="shared" si="11"/>
        <v>0</v>
      </c>
      <c r="K123" s="64">
        <f t="shared" si="11"/>
        <v>0</v>
      </c>
      <c r="L123" s="63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7">
        <v>2</v>
      </c>
      <c r="B124" s="53">
        <v>6</v>
      </c>
      <c r="C124" s="54">
        <v>4</v>
      </c>
      <c r="D124" s="55">
        <v>1</v>
      </c>
      <c r="E124" s="53"/>
      <c r="F124" s="87"/>
      <c r="G124" s="55" t="s">
        <v>98</v>
      </c>
      <c r="H124" s="42">
        <v>95</v>
      </c>
      <c r="I124" s="43">
        <f t="shared" si="11"/>
        <v>0</v>
      </c>
      <c r="J124" s="83">
        <f t="shared" si="11"/>
        <v>0</v>
      </c>
      <c r="K124" s="44">
        <f t="shared" si="11"/>
        <v>0</v>
      </c>
      <c r="L124" s="43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7">
        <v>2</v>
      </c>
      <c r="B125" s="53">
        <v>6</v>
      </c>
      <c r="C125" s="54">
        <v>4</v>
      </c>
      <c r="D125" s="55">
        <v>1</v>
      </c>
      <c r="E125" s="53">
        <v>1</v>
      </c>
      <c r="F125" s="87"/>
      <c r="G125" s="55" t="s">
        <v>98</v>
      </c>
      <c r="H125" s="42">
        <v>96</v>
      </c>
      <c r="I125" s="43">
        <f t="shared" si="11"/>
        <v>0</v>
      </c>
      <c r="J125" s="83">
        <f t="shared" si="11"/>
        <v>0</v>
      </c>
      <c r="K125" s="44">
        <f t="shared" si="11"/>
        <v>0</v>
      </c>
      <c r="L125" s="43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7">
        <v>2</v>
      </c>
      <c r="B126" s="53">
        <v>6</v>
      </c>
      <c r="C126" s="54">
        <v>4</v>
      </c>
      <c r="D126" s="55">
        <v>1</v>
      </c>
      <c r="E126" s="53">
        <v>1</v>
      </c>
      <c r="F126" s="87">
        <v>1</v>
      </c>
      <c r="G126" s="55" t="s">
        <v>98</v>
      </c>
      <c r="H126" s="42">
        <v>97</v>
      </c>
      <c r="I126" s="60">
        <v>0</v>
      </c>
      <c r="J126" s="60">
        <v>0</v>
      </c>
      <c r="K126" s="60">
        <v>0</v>
      </c>
      <c r="L126" s="60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5">
        <v>2</v>
      </c>
      <c r="B127" s="74">
        <v>6</v>
      </c>
      <c r="C127" s="75">
        <v>5</v>
      </c>
      <c r="D127" s="77"/>
      <c r="E127" s="74"/>
      <c r="F127" s="95"/>
      <c r="G127" s="77" t="s">
        <v>99</v>
      </c>
      <c r="H127" s="42">
        <v>98</v>
      </c>
      <c r="I127" s="70">
        <f t="shared" ref="I127:L129" si="12">I128</f>
        <v>0</v>
      </c>
      <c r="J127" s="96">
        <f t="shared" si="12"/>
        <v>0</v>
      </c>
      <c r="K127" s="71">
        <f t="shared" si="12"/>
        <v>0</v>
      </c>
      <c r="L127" s="70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7">
        <v>2</v>
      </c>
      <c r="B128" s="53">
        <v>6</v>
      </c>
      <c r="C128" s="54">
        <v>5</v>
      </c>
      <c r="D128" s="55">
        <v>1</v>
      </c>
      <c r="E128" s="53"/>
      <c r="F128" s="87"/>
      <c r="G128" s="77" t="s">
        <v>100</v>
      </c>
      <c r="H128" s="42">
        <v>99</v>
      </c>
      <c r="I128" s="43">
        <f t="shared" si="12"/>
        <v>0</v>
      </c>
      <c r="J128" s="83">
        <f t="shared" si="12"/>
        <v>0</v>
      </c>
      <c r="K128" s="44">
        <f t="shared" si="12"/>
        <v>0</v>
      </c>
      <c r="L128" s="43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7">
        <v>2</v>
      </c>
      <c r="B129" s="53">
        <v>6</v>
      </c>
      <c r="C129" s="54">
        <v>5</v>
      </c>
      <c r="D129" s="55">
        <v>1</v>
      </c>
      <c r="E129" s="53">
        <v>1</v>
      </c>
      <c r="F129" s="87"/>
      <c r="G129" s="77" t="s">
        <v>99</v>
      </c>
      <c r="H129" s="42">
        <v>100</v>
      </c>
      <c r="I129" s="43">
        <f t="shared" si="12"/>
        <v>0</v>
      </c>
      <c r="J129" s="83">
        <f t="shared" si="12"/>
        <v>0</v>
      </c>
      <c r="K129" s="44">
        <f t="shared" si="12"/>
        <v>0</v>
      </c>
      <c r="L129" s="43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53">
        <v>2</v>
      </c>
      <c r="B130" s="54">
        <v>6</v>
      </c>
      <c r="C130" s="53">
        <v>5</v>
      </c>
      <c r="D130" s="53">
        <v>1</v>
      </c>
      <c r="E130" s="55">
        <v>1</v>
      </c>
      <c r="F130" s="87">
        <v>1</v>
      </c>
      <c r="G130" s="77" t="s">
        <v>101</v>
      </c>
      <c r="H130" s="42">
        <v>101</v>
      </c>
      <c r="I130" s="60">
        <v>0</v>
      </c>
      <c r="J130" s="60">
        <v>0</v>
      </c>
      <c r="K130" s="60">
        <v>0</v>
      </c>
      <c r="L130" s="60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6">
        <v>2</v>
      </c>
      <c r="B131" s="38">
        <v>7</v>
      </c>
      <c r="C131" s="38"/>
      <c r="D131" s="39"/>
      <c r="E131" s="39"/>
      <c r="F131" s="41"/>
      <c r="G131" s="40" t="s">
        <v>102</v>
      </c>
      <c r="H131" s="42">
        <v>102</v>
      </c>
      <c r="I131" s="44">
        <f>SUM(I132+I137+I145)</f>
        <v>0</v>
      </c>
      <c r="J131" s="83">
        <f>SUM(J132+J137+J145)</f>
        <v>0</v>
      </c>
      <c r="K131" s="44">
        <f>SUM(K132+K137+K145)</f>
        <v>0</v>
      </c>
      <c r="L131" s="43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7">
        <v>2</v>
      </c>
      <c r="B132" s="53">
        <v>7</v>
      </c>
      <c r="C132" s="53">
        <v>1</v>
      </c>
      <c r="D132" s="54"/>
      <c r="E132" s="54"/>
      <c r="F132" s="56"/>
      <c r="G132" s="55" t="s">
        <v>103</v>
      </c>
      <c r="H132" s="42">
        <v>103</v>
      </c>
      <c r="I132" s="44">
        <f t="shared" ref="I132:L133" si="13">I133</f>
        <v>0</v>
      </c>
      <c r="J132" s="83">
        <f t="shared" si="13"/>
        <v>0</v>
      </c>
      <c r="K132" s="44">
        <f t="shared" si="13"/>
        <v>0</v>
      </c>
      <c r="L132" s="43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7">
        <v>2</v>
      </c>
      <c r="B133" s="53">
        <v>7</v>
      </c>
      <c r="C133" s="53">
        <v>1</v>
      </c>
      <c r="D133" s="54">
        <v>1</v>
      </c>
      <c r="E133" s="54"/>
      <c r="F133" s="56"/>
      <c r="G133" s="55" t="s">
        <v>103</v>
      </c>
      <c r="H133" s="42">
        <v>104</v>
      </c>
      <c r="I133" s="44">
        <f t="shared" si="13"/>
        <v>0</v>
      </c>
      <c r="J133" s="83">
        <f t="shared" si="13"/>
        <v>0</v>
      </c>
      <c r="K133" s="44">
        <f t="shared" si="13"/>
        <v>0</v>
      </c>
      <c r="L133" s="43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7">
        <v>2</v>
      </c>
      <c r="B134" s="53">
        <v>7</v>
      </c>
      <c r="C134" s="53">
        <v>1</v>
      </c>
      <c r="D134" s="54">
        <v>1</v>
      </c>
      <c r="E134" s="54">
        <v>1</v>
      </c>
      <c r="F134" s="56"/>
      <c r="G134" s="55" t="s">
        <v>103</v>
      </c>
      <c r="H134" s="42">
        <v>105</v>
      </c>
      <c r="I134" s="44">
        <f>SUM(I135:I136)</f>
        <v>0</v>
      </c>
      <c r="J134" s="83">
        <f>SUM(J135:J136)</f>
        <v>0</v>
      </c>
      <c r="K134" s="44">
        <f>SUM(K135:K136)</f>
        <v>0</v>
      </c>
      <c r="L134" s="43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73">
        <v>2</v>
      </c>
      <c r="B135" s="48">
        <v>7</v>
      </c>
      <c r="C135" s="73">
        <v>1</v>
      </c>
      <c r="D135" s="53">
        <v>1</v>
      </c>
      <c r="E135" s="46">
        <v>1</v>
      </c>
      <c r="F135" s="49">
        <v>1</v>
      </c>
      <c r="G135" s="47" t="s">
        <v>104</v>
      </c>
      <c r="H135" s="42">
        <v>106</v>
      </c>
      <c r="I135" s="97">
        <v>0</v>
      </c>
      <c r="J135" s="97">
        <v>0</v>
      </c>
      <c r="K135" s="97">
        <v>0</v>
      </c>
      <c r="L135" s="97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53">
        <v>2</v>
      </c>
      <c r="B136" s="53">
        <v>7</v>
      </c>
      <c r="C136" s="57">
        <v>1</v>
      </c>
      <c r="D136" s="53">
        <v>1</v>
      </c>
      <c r="E136" s="54">
        <v>1</v>
      </c>
      <c r="F136" s="56">
        <v>2</v>
      </c>
      <c r="G136" s="55" t="s">
        <v>105</v>
      </c>
      <c r="H136" s="42">
        <v>107</v>
      </c>
      <c r="I136" s="59">
        <v>0</v>
      </c>
      <c r="J136" s="59">
        <v>0</v>
      </c>
      <c r="K136" s="59">
        <v>0</v>
      </c>
      <c r="L136" s="59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5">
        <v>2</v>
      </c>
      <c r="B137" s="66">
        <v>7</v>
      </c>
      <c r="C137" s="65">
        <v>2</v>
      </c>
      <c r="D137" s="66"/>
      <c r="E137" s="67"/>
      <c r="F137" s="69"/>
      <c r="G137" s="68" t="s">
        <v>106</v>
      </c>
      <c r="H137" s="42">
        <v>108</v>
      </c>
      <c r="I137" s="51">
        <f t="shared" ref="I137:L138" si="14">I138</f>
        <v>0</v>
      </c>
      <c r="J137" s="85">
        <f t="shared" si="14"/>
        <v>0</v>
      </c>
      <c r="K137" s="51">
        <f t="shared" si="14"/>
        <v>0</v>
      </c>
      <c r="L137" s="52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7">
        <v>2</v>
      </c>
      <c r="B138" s="53">
        <v>7</v>
      </c>
      <c r="C138" s="57">
        <v>2</v>
      </c>
      <c r="D138" s="53">
        <v>1</v>
      </c>
      <c r="E138" s="54"/>
      <c r="F138" s="56"/>
      <c r="G138" s="55" t="s">
        <v>107</v>
      </c>
      <c r="H138" s="42">
        <v>109</v>
      </c>
      <c r="I138" s="44">
        <f t="shared" si="14"/>
        <v>0</v>
      </c>
      <c r="J138" s="83">
        <f t="shared" si="14"/>
        <v>0</v>
      </c>
      <c r="K138" s="44">
        <f t="shared" si="14"/>
        <v>0</v>
      </c>
      <c r="L138" s="43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7">
        <v>2</v>
      </c>
      <c r="B139" s="53">
        <v>7</v>
      </c>
      <c r="C139" s="57">
        <v>2</v>
      </c>
      <c r="D139" s="53">
        <v>1</v>
      </c>
      <c r="E139" s="54">
        <v>1</v>
      </c>
      <c r="F139" s="56"/>
      <c r="G139" s="55" t="s">
        <v>107</v>
      </c>
      <c r="H139" s="42">
        <v>110</v>
      </c>
      <c r="I139" s="44">
        <f>SUM(I140:I141)</f>
        <v>0</v>
      </c>
      <c r="J139" s="83">
        <f>SUM(J140:J141)</f>
        <v>0</v>
      </c>
      <c r="K139" s="44">
        <f>SUM(K140:K141)</f>
        <v>0</v>
      </c>
      <c r="L139" s="43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7">
        <v>2</v>
      </c>
      <c r="B140" s="53">
        <v>7</v>
      </c>
      <c r="C140" s="57">
        <v>2</v>
      </c>
      <c r="D140" s="53">
        <v>1</v>
      </c>
      <c r="E140" s="54">
        <v>1</v>
      </c>
      <c r="F140" s="56">
        <v>1</v>
      </c>
      <c r="G140" s="55" t="s">
        <v>108</v>
      </c>
      <c r="H140" s="42">
        <v>111</v>
      </c>
      <c r="I140" s="59">
        <v>0</v>
      </c>
      <c r="J140" s="59">
        <v>0</v>
      </c>
      <c r="K140" s="59">
        <v>0</v>
      </c>
      <c r="L140" s="59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7">
        <v>2</v>
      </c>
      <c r="B141" s="53">
        <v>7</v>
      </c>
      <c r="C141" s="57">
        <v>2</v>
      </c>
      <c r="D141" s="53">
        <v>1</v>
      </c>
      <c r="E141" s="54">
        <v>1</v>
      </c>
      <c r="F141" s="56">
        <v>2</v>
      </c>
      <c r="G141" s="55" t="s">
        <v>109</v>
      </c>
      <c r="H141" s="42">
        <v>112</v>
      </c>
      <c r="I141" s="59">
        <v>0</v>
      </c>
      <c r="J141" s="59">
        <v>0</v>
      </c>
      <c r="K141" s="59">
        <v>0</v>
      </c>
      <c r="L141" s="59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7">
        <v>2</v>
      </c>
      <c r="B142" s="53">
        <v>7</v>
      </c>
      <c r="C142" s="57">
        <v>2</v>
      </c>
      <c r="D142" s="53">
        <v>2</v>
      </c>
      <c r="E142" s="54"/>
      <c r="F142" s="56"/>
      <c r="G142" s="55" t="s">
        <v>110</v>
      </c>
      <c r="H142" s="42">
        <v>113</v>
      </c>
      <c r="I142" s="44">
        <f>I143</f>
        <v>0</v>
      </c>
      <c r="J142" s="44">
        <f>J143</f>
        <v>0</v>
      </c>
      <c r="K142" s="44">
        <f>K143</f>
        <v>0</v>
      </c>
      <c r="L142" s="44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7">
        <v>2</v>
      </c>
      <c r="B143" s="53">
        <v>7</v>
      </c>
      <c r="C143" s="57">
        <v>2</v>
      </c>
      <c r="D143" s="53">
        <v>2</v>
      </c>
      <c r="E143" s="54">
        <v>1</v>
      </c>
      <c r="F143" s="56"/>
      <c r="G143" s="55" t="s">
        <v>110</v>
      </c>
      <c r="H143" s="42">
        <v>114</v>
      </c>
      <c r="I143" s="44">
        <f>SUM(I144)</f>
        <v>0</v>
      </c>
      <c r="J143" s="44">
        <f>SUM(J144)</f>
        <v>0</v>
      </c>
      <c r="K143" s="44">
        <f>SUM(K144)</f>
        <v>0</v>
      </c>
      <c r="L143" s="44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7">
        <v>2</v>
      </c>
      <c r="B144" s="53">
        <v>7</v>
      </c>
      <c r="C144" s="57">
        <v>2</v>
      </c>
      <c r="D144" s="53">
        <v>2</v>
      </c>
      <c r="E144" s="54">
        <v>1</v>
      </c>
      <c r="F144" s="56">
        <v>1</v>
      </c>
      <c r="G144" s="55" t="s">
        <v>110</v>
      </c>
      <c r="H144" s="42">
        <v>115</v>
      </c>
      <c r="I144" s="59">
        <v>0</v>
      </c>
      <c r="J144" s="59">
        <v>0</v>
      </c>
      <c r="K144" s="59">
        <v>0</v>
      </c>
      <c r="L144" s="59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7">
        <v>2</v>
      </c>
      <c r="B145" s="53">
        <v>7</v>
      </c>
      <c r="C145" s="57">
        <v>3</v>
      </c>
      <c r="D145" s="53"/>
      <c r="E145" s="54"/>
      <c r="F145" s="56"/>
      <c r="G145" s="55" t="s">
        <v>111</v>
      </c>
      <c r="H145" s="42">
        <v>116</v>
      </c>
      <c r="I145" s="44">
        <f t="shared" ref="I145:L146" si="15">I146</f>
        <v>0</v>
      </c>
      <c r="J145" s="83">
        <f t="shared" si="15"/>
        <v>0</v>
      </c>
      <c r="K145" s="44">
        <f t="shared" si="15"/>
        <v>0</v>
      </c>
      <c r="L145" s="43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5">
        <v>2</v>
      </c>
      <c r="B146" s="74">
        <v>7</v>
      </c>
      <c r="C146" s="98">
        <v>3</v>
      </c>
      <c r="D146" s="74">
        <v>1</v>
      </c>
      <c r="E146" s="75"/>
      <c r="F146" s="76"/>
      <c r="G146" s="77" t="s">
        <v>111</v>
      </c>
      <c r="H146" s="42">
        <v>117</v>
      </c>
      <c r="I146" s="71">
        <f t="shared" si="15"/>
        <v>0</v>
      </c>
      <c r="J146" s="96">
        <f t="shared" si="15"/>
        <v>0</v>
      </c>
      <c r="K146" s="71">
        <f t="shared" si="15"/>
        <v>0</v>
      </c>
      <c r="L146" s="70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7">
        <v>2</v>
      </c>
      <c r="B147" s="53">
        <v>7</v>
      </c>
      <c r="C147" s="57">
        <v>3</v>
      </c>
      <c r="D147" s="53">
        <v>1</v>
      </c>
      <c r="E147" s="54">
        <v>1</v>
      </c>
      <c r="F147" s="56"/>
      <c r="G147" s="55" t="s">
        <v>111</v>
      </c>
      <c r="H147" s="42">
        <v>118</v>
      </c>
      <c r="I147" s="44">
        <f>SUM(I148:I149)</f>
        <v>0</v>
      </c>
      <c r="J147" s="83">
        <f>SUM(J148:J149)</f>
        <v>0</v>
      </c>
      <c r="K147" s="44">
        <f>SUM(K148:K149)</f>
        <v>0</v>
      </c>
      <c r="L147" s="43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73">
        <v>2</v>
      </c>
      <c r="B148" s="48">
        <v>7</v>
      </c>
      <c r="C148" s="73">
        <v>3</v>
      </c>
      <c r="D148" s="48">
        <v>1</v>
      </c>
      <c r="E148" s="46">
        <v>1</v>
      </c>
      <c r="F148" s="49">
        <v>1</v>
      </c>
      <c r="G148" s="47" t="s">
        <v>112</v>
      </c>
      <c r="H148" s="42">
        <v>119</v>
      </c>
      <c r="I148" s="97">
        <v>0</v>
      </c>
      <c r="J148" s="97">
        <v>0</v>
      </c>
      <c r="K148" s="97">
        <v>0</v>
      </c>
      <c r="L148" s="97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7">
        <v>2</v>
      </c>
      <c r="B149" s="53">
        <v>7</v>
      </c>
      <c r="C149" s="57">
        <v>3</v>
      </c>
      <c r="D149" s="53">
        <v>1</v>
      </c>
      <c r="E149" s="54">
        <v>1</v>
      </c>
      <c r="F149" s="56">
        <v>2</v>
      </c>
      <c r="G149" s="55" t="s">
        <v>113</v>
      </c>
      <c r="H149" s="42">
        <v>120</v>
      </c>
      <c r="I149" s="59">
        <v>0</v>
      </c>
      <c r="J149" s="60">
        <v>0</v>
      </c>
      <c r="K149" s="60">
        <v>0</v>
      </c>
      <c r="L149" s="60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6">
        <v>2</v>
      </c>
      <c r="B150" s="86">
        <v>8</v>
      </c>
      <c r="C150" s="38"/>
      <c r="D150" s="62"/>
      <c r="E150" s="45"/>
      <c r="F150" s="99"/>
      <c r="G150" s="50" t="s">
        <v>114</v>
      </c>
      <c r="H150" s="42">
        <v>121</v>
      </c>
      <c r="I150" s="64">
        <f>I151</f>
        <v>0</v>
      </c>
      <c r="J150" s="84">
        <f>J151</f>
        <v>0</v>
      </c>
      <c r="K150" s="64">
        <f>K151</f>
        <v>0</v>
      </c>
      <c r="L150" s="63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5">
        <v>2</v>
      </c>
      <c r="B151" s="65">
        <v>8</v>
      </c>
      <c r="C151" s="65">
        <v>1</v>
      </c>
      <c r="D151" s="66"/>
      <c r="E151" s="67"/>
      <c r="F151" s="69"/>
      <c r="G151" s="47" t="s">
        <v>114</v>
      </c>
      <c r="H151" s="42">
        <v>122</v>
      </c>
      <c r="I151" s="64">
        <f>I152+I157</f>
        <v>0</v>
      </c>
      <c r="J151" s="84">
        <f>J152+J157</f>
        <v>0</v>
      </c>
      <c r="K151" s="64">
        <f>K152+K157</f>
        <v>0</v>
      </c>
      <c r="L151" s="63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7">
        <v>2</v>
      </c>
      <c r="B152" s="53">
        <v>8</v>
      </c>
      <c r="C152" s="55">
        <v>1</v>
      </c>
      <c r="D152" s="53">
        <v>1</v>
      </c>
      <c r="E152" s="54"/>
      <c r="F152" s="56"/>
      <c r="G152" s="55" t="s">
        <v>115</v>
      </c>
      <c r="H152" s="42">
        <v>123</v>
      </c>
      <c r="I152" s="44">
        <f>I153</f>
        <v>0</v>
      </c>
      <c r="J152" s="83">
        <f>J153</f>
        <v>0</v>
      </c>
      <c r="K152" s="44">
        <f>K153</f>
        <v>0</v>
      </c>
      <c r="L152" s="43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7">
        <v>2</v>
      </c>
      <c r="B153" s="53">
        <v>8</v>
      </c>
      <c r="C153" s="47">
        <v>1</v>
      </c>
      <c r="D153" s="48">
        <v>1</v>
      </c>
      <c r="E153" s="46">
        <v>1</v>
      </c>
      <c r="F153" s="49"/>
      <c r="G153" s="55" t="s">
        <v>115</v>
      </c>
      <c r="H153" s="42">
        <v>124</v>
      </c>
      <c r="I153" s="64">
        <f>SUM(I154:I156)</f>
        <v>0</v>
      </c>
      <c r="J153" s="64">
        <f>SUM(J154:J156)</f>
        <v>0</v>
      </c>
      <c r="K153" s="64">
        <f>SUM(K154:K156)</f>
        <v>0</v>
      </c>
      <c r="L153" s="64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53">
        <v>2</v>
      </c>
      <c r="B154" s="48">
        <v>8</v>
      </c>
      <c r="C154" s="55">
        <v>1</v>
      </c>
      <c r="D154" s="53">
        <v>1</v>
      </c>
      <c r="E154" s="54">
        <v>1</v>
      </c>
      <c r="F154" s="56">
        <v>1</v>
      </c>
      <c r="G154" s="55" t="s">
        <v>116</v>
      </c>
      <c r="H154" s="42">
        <v>125</v>
      </c>
      <c r="I154" s="59">
        <v>0</v>
      </c>
      <c r="J154" s="59">
        <v>0</v>
      </c>
      <c r="K154" s="59">
        <v>0</v>
      </c>
      <c r="L154" s="59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5">
        <v>2</v>
      </c>
      <c r="B155" s="74">
        <v>8</v>
      </c>
      <c r="C155" s="77">
        <v>1</v>
      </c>
      <c r="D155" s="74">
        <v>1</v>
      </c>
      <c r="E155" s="75">
        <v>1</v>
      </c>
      <c r="F155" s="76">
        <v>2</v>
      </c>
      <c r="G155" s="77" t="s">
        <v>117</v>
      </c>
      <c r="H155" s="42">
        <v>126</v>
      </c>
      <c r="I155" s="100">
        <v>0</v>
      </c>
      <c r="J155" s="100">
        <v>0</v>
      </c>
      <c r="K155" s="100">
        <v>0</v>
      </c>
      <c r="L155" s="100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5">
        <v>2</v>
      </c>
      <c r="B156" s="74">
        <v>8</v>
      </c>
      <c r="C156" s="77">
        <v>1</v>
      </c>
      <c r="D156" s="74">
        <v>1</v>
      </c>
      <c r="E156" s="75">
        <v>1</v>
      </c>
      <c r="F156" s="76">
        <v>3</v>
      </c>
      <c r="G156" s="77" t="s">
        <v>118</v>
      </c>
      <c r="H156" s="42">
        <v>127</v>
      </c>
      <c r="I156" s="100">
        <v>0</v>
      </c>
      <c r="J156" s="101">
        <v>0</v>
      </c>
      <c r="K156" s="100">
        <v>0</v>
      </c>
      <c r="L156" s="78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7">
        <v>2</v>
      </c>
      <c r="B157" s="53">
        <v>8</v>
      </c>
      <c r="C157" s="55">
        <v>1</v>
      </c>
      <c r="D157" s="53">
        <v>2</v>
      </c>
      <c r="E157" s="54"/>
      <c r="F157" s="56"/>
      <c r="G157" s="55" t="s">
        <v>119</v>
      </c>
      <c r="H157" s="42">
        <v>128</v>
      </c>
      <c r="I157" s="44">
        <f t="shared" ref="I157:L158" si="16">I158</f>
        <v>0</v>
      </c>
      <c r="J157" s="83">
        <f t="shared" si="16"/>
        <v>0</v>
      </c>
      <c r="K157" s="44">
        <f t="shared" si="16"/>
        <v>0</v>
      </c>
      <c r="L157" s="43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7">
        <v>2</v>
      </c>
      <c r="B158" s="53">
        <v>8</v>
      </c>
      <c r="C158" s="55">
        <v>1</v>
      </c>
      <c r="D158" s="53">
        <v>2</v>
      </c>
      <c r="E158" s="54">
        <v>1</v>
      </c>
      <c r="F158" s="56"/>
      <c r="G158" s="55" t="s">
        <v>119</v>
      </c>
      <c r="H158" s="42">
        <v>129</v>
      </c>
      <c r="I158" s="44">
        <f t="shared" si="16"/>
        <v>0</v>
      </c>
      <c r="J158" s="83">
        <f t="shared" si="16"/>
        <v>0</v>
      </c>
      <c r="K158" s="44">
        <f t="shared" si="16"/>
        <v>0</v>
      </c>
      <c r="L158" s="43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5">
        <v>2</v>
      </c>
      <c r="B159" s="66">
        <v>8</v>
      </c>
      <c r="C159" s="68">
        <v>1</v>
      </c>
      <c r="D159" s="66">
        <v>2</v>
      </c>
      <c r="E159" s="67">
        <v>1</v>
      </c>
      <c r="F159" s="69">
        <v>1</v>
      </c>
      <c r="G159" s="55" t="s">
        <v>119</v>
      </c>
      <c r="H159" s="42">
        <v>130</v>
      </c>
      <c r="I159" s="102">
        <v>0</v>
      </c>
      <c r="J159" s="60">
        <v>0</v>
      </c>
      <c r="K159" s="60">
        <v>0</v>
      </c>
      <c r="L159" s="60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6">
        <v>2</v>
      </c>
      <c r="B160" s="38">
        <v>9</v>
      </c>
      <c r="C160" s="40"/>
      <c r="D160" s="38"/>
      <c r="E160" s="39"/>
      <c r="F160" s="41"/>
      <c r="G160" s="40" t="s">
        <v>120</v>
      </c>
      <c r="H160" s="42">
        <v>131</v>
      </c>
      <c r="I160" s="44">
        <f>I161+I165</f>
        <v>0</v>
      </c>
      <c r="J160" s="83">
        <f>J161+J165</f>
        <v>0</v>
      </c>
      <c r="K160" s="44">
        <f>K161+K165</f>
        <v>0</v>
      </c>
      <c r="L160" s="43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8" customFormat="1" ht="39" hidden="1" customHeight="1" collapsed="1">
      <c r="A161" s="57">
        <v>2</v>
      </c>
      <c r="B161" s="53">
        <v>9</v>
      </c>
      <c r="C161" s="55">
        <v>1</v>
      </c>
      <c r="D161" s="53"/>
      <c r="E161" s="54"/>
      <c r="F161" s="56"/>
      <c r="G161" s="55" t="s">
        <v>121</v>
      </c>
      <c r="H161" s="42">
        <v>132</v>
      </c>
      <c r="I161" s="44">
        <f t="shared" ref="I161:L163" si="17">I162</f>
        <v>0</v>
      </c>
      <c r="J161" s="83">
        <f t="shared" si="17"/>
        <v>0</v>
      </c>
      <c r="K161" s="44">
        <f t="shared" si="17"/>
        <v>0</v>
      </c>
      <c r="L161" s="43">
        <f t="shared" si="17"/>
        <v>0</v>
      </c>
    </row>
    <row r="162" spans="1:19" ht="42.75" hidden="1" customHeight="1" collapsed="1">
      <c r="A162" s="73">
        <v>2</v>
      </c>
      <c r="B162" s="48">
        <v>9</v>
      </c>
      <c r="C162" s="47">
        <v>1</v>
      </c>
      <c r="D162" s="48">
        <v>1</v>
      </c>
      <c r="E162" s="46"/>
      <c r="F162" s="49"/>
      <c r="G162" s="55" t="s">
        <v>122</v>
      </c>
      <c r="H162" s="42">
        <v>133</v>
      </c>
      <c r="I162" s="64">
        <f t="shared" si="17"/>
        <v>0</v>
      </c>
      <c r="J162" s="84">
        <f t="shared" si="17"/>
        <v>0</v>
      </c>
      <c r="K162" s="64">
        <f t="shared" si="17"/>
        <v>0</v>
      </c>
      <c r="L162" s="63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7">
        <v>2</v>
      </c>
      <c r="B163" s="53">
        <v>9</v>
      </c>
      <c r="C163" s="57">
        <v>1</v>
      </c>
      <c r="D163" s="53">
        <v>1</v>
      </c>
      <c r="E163" s="54">
        <v>1</v>
      </c>
      <c r="F163" s="56"/>
      <c r="G163" s="55" t="s">
        <v>122</v>
      </c>
      <c r="H163" s="42">
        <v>134</v>
      </c>
      <c r="I163" s="44">
        <f t="shared" si="17"/>
        <v>0</v>
      </c>
      <c r="J163" s="83">
        <f t="shared" si="17"/>
        <v>0</v>
      </c>
      <c r="K163" s="44">
        <f t="shared" si="17"/>
        <v>0</v>
      </c>
      <c r="L163" s="43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73">
        <v>2</v>
      </c>
      <c r="B164" s="48">
        <v>9</v>
      </c>
      <c r="C164" s="48">
        <v>1</v>
      </c>
      <c r="D164" s="48">
        <v>1</v>
      </c>
      <c r="E164" s="46">
        <v>1</v>
      </c>
      <c r="F164" s="49">
        <v>1</v>
      </c>
      <c r="G164" s="55" t="s">
        <v>122</v>
      </c>
      <c r="H164" s="42">
        <v>135</v>
      </c>
      <c r="I164" s="97">
        <v>0</v>
      </c>
      <c r="J164" s="97">
        <v>0</v>
      </c>
      <c r="K164" s="97">
        <v>0</v>
      </c>
      <c r="L164" s="97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7">
        <v>2</v>
      </c>
      <c r="B165" s="53">
        <v>9</v>
      </c>
      <c r="C165" s="53">
        <v>2</v>
      </c>
      <c r="D165" s="53"/>
      <c r="E165" s="54"/>
      <c r="F165" s="56"/>
      <c r="G165" s="55" t="s">
        <v>123</v>
      </c>
      <c r="H165" s="42">
        <v>136</v>
      </c>
      <c r="I165" s="44">
        <f>SUM(I166+I171)</f>
        <v>0</v>
      </c>
      <c r="J165" s="44">
        <f>SUM(J166+J171)</f>
        <v>0</v>
      </c>
      <c r="K165" s="44">
        <f>SUM(K166+K171)</f>
        <v>0</v>
      </c>
      <c r="L165" s="44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7">
        <v>2</v>
      </c>
      <c r="B166" s="53">
        <v>9</v>
      </c>
      <c r="C166" s="53">
        <v>2</v>
      </c>
      <c r="D166" s="48">
        <v>1</v>
      </c>
      <c r="E166" s="46"/>
      <c r="F166" s="49"/>
      <c r="G166" s="47" t="s">
        <v>124</v>
      </c>
      <c r="H166" s="42">
        <v>137</v>
      </c>
      <c r="I166" s="64">
        <f>I167</f>
        <v>0</v>
      </c>
      <c r="J166" s="84">
        <f>J167</f>
        <v>0</v>
      </c>
      <c r="K166" s="64">
        <f>K167</f>
        <v>0</v>
      </c>
      <c r="L166" s="63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73">
        <v>2</v>
      </c>
      <c r="B167" s="48">
        <v>9</v>
      </c>
      <c r="C167" s="48">
        <v>2</v>
      </c>
      <c r="D167" s="53">
        <v>1</v>
      </c>
      <c r="E167" s="54">
        <v>1</v>
      </c>
      <c r="F167" s="56"/>
      <c r="G167" s="47" t="s">
        <v>125</v>
      </c>
      <c r="H167" s="42">
        <v>138</v>
      </c>
      <c r="I167" s="44">
        <f>SUM(I168:I170)</f>
        <v>0</v>
      </c>
      <c r="J167" s="83">
        <f>SUM(J168:J170)</f>
        <v>0</v>
      </c>
      <c r="K167" s="44">
        <f>SUM(K168:K170)</f>
        <v>0</v>
      </c>
      <c r="L167" s="43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5">
        <v>2</v>
      </c>
      <c r="B168" s="74">
        <v>9</v>
      </c>
      <c r="C168" s="74">
        <v>2</v>
      </c>
      <c r="D168" s="74">
        <v>1</v>
      </c>
      <c r="E168" s="75">
        <v>1</v>
      </c>
      <c r="F168" s="76">
        <v>1</v>
      </c>
      <c r="G168" s="47" t="s">
        <v>126</v>
      </c>
      <c r="H168" s="42">
        <v>139</v>
      </c>
      <c r="I168" s="100">
        <v>0</v>
      </c>
      <c r="J168" s="58">
        <v>0</v>
      </c>
      <c r="K168" s="58">
        <v>0</v>
      </c>
      <c r="L168" s="58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7">
        <v>2</v>
      </c>
      <c r="B169" s="53">
        <v>9</v>
      </c>
      <c r="C169" s="53">
        <v>2</v>
      </c>
      <c r="D169" s="53">
        <v>1</v>
      </c>
      <c r="E169" s="54">
        <v>1</v>
      </c>
      <c r="F169" s="56">
        <v>2</v>
      </c>
      <c r="G169" s="47" t="s">
        <v>127</v>
      </c>
      <c r="H169" s="42">
        <v>140</v>
      </c>
      <c r="I169" s="59">
        <v>0</v>
      </c>
      <c r="J169" s="103">
        <v>0</v>
      </c>
      <c r="K169" s="103">
        <v>0</v>
      </c>
      <c r="L169" s="103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7">
        <v>2</v>
      </c>
      <c r="B170" s="53">
        <v>9</v>
      </c>
      <c r="C170" s="53">
        <v>2</v>
      </c>
      <c r="D170" s="53">
        <v>1</v>
      </c>
      <c r="E170" s="54">
        <v>1</v>
      </c>
      <c r="F170" s="56">
        <v>3</v>
      </c>
      <c r="G170" s="47" t="s">
        <v>128</v>
      </c>
      <c r="H170" s="42">
        <v>141</v>
      </c>
      <c r="I170" s="59">
        <v>0</v>
      </c>
      <c r="J170" s="59">
        <v>0</v>
      </c>
      <c r="K170" s="59">
        <v>0</v>
      </c>
      <c r="L170" s="59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4">
        <v>2</v>
      </c>
      <c r="B171" s="104">
        <v>9</v>
      </c>
      <c r="C171" s="104">
        <v>2</v>
      </c>
      <c r="D171" s="104">
        <v>2</v>
      </c>
      <c r="E171" s="104"/>
      <c r="F171" s="104"/>
      <c r="G171" s="55" t="s">
        <v>129</v>
      </c>
      <c r="H171" s="42">
        <v>142</v>
      </c>
      <c r="I171" s="44">
        <f>I172</f>
        <v>0</v>
      </c>
      <c r="J171" s="83">
        <f>J172</f>
        <v>0</v>
      </c>
      <c r="K171" s="44">
        <f>K172</f>
        <v>0</v>
      </c>
      <c r="L171" s="43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7">
        <v>2</v>
      </c>
      <c r="B172" s="53">
        <v>9</v>
      </c>
      <c r="C172" s="53">
        <v>2</v>
      </c>
      <c r="D172" s="53">
        <v>2</v>
      </c>
      <c r="E172" s="54">
        <v>1</v>
      </c>
      <c r="F172" s="56"/>
      <c r="G172" s="47" t="s">
        <v>130</v>
      </c>
      <c r="H172" s="42">
        <v>143</v>
      </c>
      <c r="I172" s="64">
        <f>SUM(I173:I175)</f>
        <v>0</v>
      </c>
      <c r="J172" s="64">
        <f>SUM(J173:J175)</f>
        <v>0</v>
      </c>
      <c r="K172" s="64">
        <f>SUM(K173:K175)</f>
        <v>0</v>
      </c>
      <c r="L172" s="64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7">
        <v>2</v>
      </c>
      <c r="B173" s="53">
        <v>9</v>
      </c>
      <c r="C173" s="53">
        <v>2</v>
      </c>
      <c r="D173" s="53">
        <v>2</v>
      </c>
      <c r="E173" s="53">
        <v>1</v>
      </c>
      <c r="F173" s="56">
        <v>1</v>
      </c>
      <c r="G173" s="105" t="s">
        <v>131</v>
      </c>
      <c r="H173" s="42">
        <v>144</v>
      </c>
      <c r="I173" s="59">
        <v>0</v>
      </c>
      <c r="J173" s="58">
        <v>0</v>
      </c>
      <c r="K173" s="58">
        <v>0</v>
      </c>
      <c r="L173" s="58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6">
        <v>2</v>
      </c>
      <c r="B174" s="68">
        <v>9</v>
      </c>
      <c r="C174" s="66">
        <v>2</v>
      </c>
      <c r="D174" s="67">
        <v>2</v>
      </c>
      <c r="E174" s="67">
        <v>1</v>
      </c>
      <c r="F174" s="69">
        <v>2</v>
      </c>
      <c r="G174" s="68" t="s">
        <v>132</v>
      </c>
      <c r="H174" s="42">
        <v>145</v>
      </c>
      <c r="I174" s="58">
        <v>0</v>
      </c>
      <c r="J174" s="60">
        <v>0</v>
      </c>
      <c r="K174" s="60">
        <v>0</v>
      </c>
      <c r="L174" s="60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53">
        <v>2</v>
      </c>
      <c r="B175" s="77">
        <v>9</v>
      </c>
      <c r="C175" s="74">
        <v>2</v>
      </c>
      <c r="D175" s="75">
        <v>2</v>
      </c>
      <c r="E175" s="75">
        <v>1</v>
      </c>
      <c r="F175" s="76">
        <v>3</v>
      </c>
      <c r="G175" s="77" t="s">
        <v>133</v>
      </c>
      <c r="H175" s="42">
        <v>146</v>
      </c>
      <c r="I175" s="103">
        <v>0</v>
      </c>
      <c r="J175" s="103">
        <v>0</v>
      </c>
      <c r="K175" s="103">
        <v>0</v>
      </c>
      <c r="L175" s="103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8">
        <v>3</v>
      </c>
      <c r="B176" s="40"/>
      <c r="C176" s="38"/>
      <c r="D176" s="39"/>
      <c r="E176" s="39"/>
      <c r="F176" s="41"/>
      <c r="G176" s="91" t="s">
        <v>134</v>
      </c>
      <c r="H176" s="42">
        <v>147</v>
      </c>
      <c r="I176" s="43">
        <f>SUM(I177+I229+I294)</f>
        <v>0</v>
      </c>
      <c r="J176" s="83">
        <f>SUM(J177+J229+J294)</f>
        <v>0</v>
      </c>
      <c r="K176" s="44">
        <f>SUM(K177+K229+K294)</f>
        <v>0</v>
      </c>
      <c r="L176" s="43">
        <f>SUM(L177+L229+L294)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6">
        <v>3</v>
      </c>
      <c r="B177" s="38">
        <v>1</v>
      </c>
      <c r="C177" s="62"/>
      <c r="D177" s="45"/>
      <c r="E177" s="45"/>
      <c r="F177" s="99"/>
      <c r="G177" s="82" t="s">
        <v>135</v>
      </c>
      <c r="H177" s="42">
        <v>148</v>
      </c>
      <c r="I177" s="43">
        <f>SUM(I178+I200+I207+I219+I223)</f>
        <v>0</v>
      </c>
      <c r="J177" s="63">
        <f>SUM(J178+J200+J207+J219+J223)</f>
        <v>0</v>
      </c>
      <c r="K177" s="63">
        <f>SUM(K178+K200+K207+K219+K223)</f>
        <v>0</v>
      </c>
      <c r="L177" s="63">
        <f>SUM(L178+L200+L207+L219+L223)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8">
        <v>3</v>
      </c>
      <c r="B178" s="47">
        <v>1</v>
      </c>
      <c r="C178" s="48">
        <v>1</v>
      </c>
      <c r="D178" s="46"/>
      <c r="E178" s="46"/>
      <c r="F178" s="106"/>
      <c r="G178" s="57" t="s">
        <v>136</v>
      </c>
      <c r="H178" s="42">
        <v>149</v>
      </c>
      <c r="I178" s="63">
        <f>SUM(I179+I182+I187+I192+I197)</f>
        <v>0</v>
      </c>
      <c r="J178" s="83">
        <f>SUM(J179+J182+J187+J192+J197)</f>
        <v>0</v>
      </c>
      <c r="K178" s="44">
        <f>SUM(K179+K182+K187+K192+K197)</f>
        <v>0</v>
      </c>
      <c r="L178" s="43">
        <f>SUM(L179+L182+L187+L192+L197)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53">
        <v>3</v>
      </c>
      <c r="B179" s="55">
        <v>1</v>
      </c>
      <c r="C179" s="53">
        <v>1</v>
      </c>
      <c r="D179" s="54">
        <v>1</v>
      </c>
      <c r="E179" s="54"/>
      <c r="F179" s="107"/>
      <c r="G179" s="57" t="s">
        <v>137</v>
      </c>
      <c r="H179" s="42">
        <v>150</v>
      </c>
      <c r="I179" s="43">
        <f t="shared" ref="I179:L180" si="18">I180</f>
        <v>0</v>
      </c>
      <c r="J179" s="84">
        <f t="shared" si="18"/>
        <v>0</v>
      </c>
      <c r="K179" s="64">
        <f t="shared" si="18"/>
        <v>0</v>
      </c>
      <c r="L179" s="63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53">
        <v>3</v>
      </c>
      <c r="B180" s="55">
        <v>1</v>
      </c>
      <c r="C180" s="53">
        <v>1</v>
      </c>
      <c r="D180" s="54">
        <v>1</v>
      </c>
      <c r="E180" s="54">
        <v>1</v>
      </c>
      <c r="F180" s="87"/>
      <c r="G180" s="57" t="s">
        <v>138</v>
      </c>
      <c r="H180" s="42">
        <v>151</v>
      </c>
      <c r="I180" s="63">
        <f t="shared" si="18"/>
        <v>0</v>
      </c>
      <c r="J180" s="43">
        <f t="shared" si="18"/>
        <v>0</v>
      </c>
      <c r="K180" s="43">
        <f t="shared" si="18"/>
        <v>0</v>
      </c>
      <c r="L180" s="43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53">
        <v>3</v>
      </c>
      <c r="B181" s="55">
        <v>1</v>
      </c>
      <c r="C181" s="53">
        <v>1</v>
      </c>
      <c r="D181" s="54">
        <v>1</v>
      </c>
      <c r="E181" s="54">
        <v>1</v>
      </c>
      <c r="F181" s="87">
        <v>1</v>
      </c>
      <c r="G181" s="57" t="s">
        <v>138</v>
      </c>
      <c r="H181" s="42">
        <v>152</v>
      </c>
      <c r="I181" s="60">
        <v>0</v>
      </c>
      <c r="J181" s="60">
        <v>0</v>
      </c>
      <c r="K181" s="60">
        <v>0</v>
      </c>
      <c r="L181" s="60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8">
        <v>3</v>
      </c>
      <c r="B182" s="46">
        <v>1</v>
      </c>
      <c r="C182" s="46">
        <v>1</v>
      </c>
      <c r="D182" s="46">
        <v>2</v>
      </c>
      <c r="E182" s="46"/>
      <c r="F182" s="49"/>
      <c r="G182" s="47" t="s">
        <v>139</v>
      </c>
      <c r="H182" s="42">
        <v>153</v>
      </c>
      <c r="I182" s="63">
        <f>I183</f>
        <v>0</v>
      </c>
      <c r="J182" s="84">
        <f>J183</f>
        <v>0</v>
      </c>
      <c r="K182" s="64">
        <f>K183</f>
        <v>0</v>
      </c>
      <c r="L182" s="63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53">
        <v>3</v>
      </c>
      <c r="B183" s="54">
        <v>1</v>
      </c>
      <c r="C183" s="54">
        <v>1</v>
      </c>
      <c r="D183" s="54">
        <v>2</v>
      </c>
      <c r="E183" s="54">
        <v>1</v>
      </c>
      <c r="F183" s="56"/>
      <c r="G183" s="47" t="s">
        <v>139</v>
      </c>
      <c r="H183" s="42">
        <v>154</v>
      </c>
      <c r="I183" s="43">
        <f>SUM(I184:I186)</f>
        <v>0</v>
      </c>
      <c r="J183" s="83">
        <f>SUM(J184:J186)</f>
        <v>0</v>
      </c>
      <c r="K183" s="44">
        <f>SUM(K184:K186)</f>
        <v>0</v>
      </c>
      <c r="L183" s="43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8">
        <v>3</v>
      </c>
      <c r="B184" s="46">
        <v>1</v>
      </c>
      <c r="C184" s="46">
        <v>1</v>
      </c>
      <c r="D184" s="46">
        <v>2</v>
      </c>
      <c r="E184" s="46">
        <v>1</v>
      </c>
      <c r="F184" s="49">
        <v>1</v>
      </c>
      <c r="G184" s="47" t="s">
        <v>140</v>
      </c>
      <c r="H184" s="42">
        <v>155</v>
      </c>
      <c r="I184" s="58">
        <v>0</v>
      </c>
      <c r="J184" s="58">
        <v>0</v>
      </c>
      <c r="K184" s="58">
        <v>0</v>
      </c>
      <c r="L184" s="103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53">
        <v>3</v>
      </c>
      <c r="B185" s="54">
        <v>1</v>
      </c>
      <c r="C185" s="54">
        <v>1</v>
      </c>
      <c r="D185" s="54">
        <v>2</v>
      </c>
      <c r="E185" s="54">
        <v>1</v>
      </c>
      <c r="F185" s="56">
        <v>2</v>
      </c>
      <c r="G185" s="55" t="s">
        <v>141</v>
      </c>
      <c r="H185" s="42">
        <v>156</v>
      </c>
      <c r="I185" s="60">
        <v>0</v>
      </c>
      <c r="J185" s="60">
        <v>0</v>
      </c>
      <c r="K185" s="60">
        <v>0</v>
      </c>
      <c r="L185" s="60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8">
        <v>3</v>
      </c>
      <c r="B186" s="46">
        <v>1</v>
      </c>
      <c r="C186" s="46">
        <v>1</v>
      </c>
      <c r="D186" s="46">
        <v>2</v>
      </c>
      <c r="E186" s="46">
        <v>1</v>
      </c>
      <c r="F186" s="49">
        <v>3</v>
      </c>
      <c r="G186" s="47" t="s">
        <v>142</v>
      </c>
      <c r="H186" s="42">
        <v>157</v>
      </c>
      <c r="I186" s="58">
        <v>0</v>
      </c>
      <c r="J186" s="58">
        <v>0</v>
      </c>
      <c r="K186" s="58">
        <v>0</v>
      </c>
      <c r="L186" s="103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53">
        <v>3</v>
      </c>
      <c r="B187" s="54">
        <v>1</v>
      </c>
      <c r="C187" s="54">
        <v>1</v>
      </c>
      <c r="D187" s="54">
        <v>3</v>
      </c>
      <c r="E187" s="54"/>
      <c r="F187" s="56"/>
      <c r="G187" s="55" t="s">
        <v>143</v>
      </c>
      <c r="H187" s="42">
        <v>158</v>
      </c>
      <c r="I187" s="43">
        <f>I188</f>
        <v>0</v>
      </c>
      <c r="J187" s="83">
        <f>J188</f>
        <v>0</v>
      </c>
      <c r="K187" s="44">
        <f>K188</f>
        <v>0</v>
      </c>
      <c r="L187" s="43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53">
        <v>3</v>
      </c>
      <c r="B188" s="54">
        <v>1</v>
      </c>
      <c r="C188" s="54">
        <v>1</v>
      </c>
      <c r="D188" s="54">
        <v>3</v>
      </c>
      <c r="E188" s="54">
        <v>1</v>
      </c>
      <c r="F188" s="56"/>
      <c r="G188" s="55" t="s">
        <v>143</v>
      </c>
      <c r="H188" s="42">
        <v>159</v>
      </c>
      <c r="I188" s="43">
        <f>SUM(I189:I191)</f>
        <v>0</v>
      </c>
      <c r="J188" s="43">
        <f>SUM(J189:J191)</f>
        <v>0</v>
      </c>
      <c r="K188" s="43">
        <f>SUM(K189:K191)</f>
        <v>0</v>
      </c>
      <c r="L188" s="43">
        <f>SUM(L189:L191)</f>
        <v>0</v>
      </c>
      <c r="M188" s="1"/>
      <c r="N188" s="1"/>
      <c r="O188" s="1"/>
      <c r="P188" s="1"/>
      <c r="Q188" s="1"/>
      <c r="R188" s="1"/>
      <c r="S188" s="1"/>
    </row>
    <row r="189" spans="1:19" ht="13.5" hidden="1" customHeight="1" collapsed="1">
      <c r="A189" s="53">
        <v>3</v>
      </c>
      <c r="B189" s="54">
        <v>1</v>
      </c>
      <c r="C189" s="54">
        <v>1</v>
      </c>
      <c r="D189" s="54">
        <v>3</v>
      </c>
      <c r="E189" s="54">
        <v>1</v>
      </c>
      <c r="F189" s="56">
        <v>1</v>
      </c>
      <c r="G189" s="55" t="s">
        <v>144</v>
      </c>
      <c r="H189" s="42">
        <v>160</v>
      </c>
      <c r="I189" s="60">
        <v>0</v>
      </c>
      <c r="J189" s="60">
        <v>0</v>
      </c>
      <c r="K189" s="60">
        <v>0</v>
      </c>
      <c r="L189" s="103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53">
        <v>3</v>
      </c>
      <c r="B190" s="54">
        <v>1</v>
      </c>
      <c r="C190" s="54">
        <v>1</v>
      </c>
      <c r="D190" s="54">
        <v>3</v>
      </c>
      <c r="E190" s="54">
        <v>1</v>
      </c>
      <c r="F190" s="56">
        <v>2</v>
      </c>
      <c r="G190" s="55" t="s">
        <v>145</v>
      </c>
      <c r="H190" s="42">
        <v>161</v>
      </c>
      <c r="I190" s="58">
        <v>0</v>
      </c>
      <c r="J190" s="60">
        <v>0</v>
      </c>
      <c r="K190" s="60">
        <v>0</v>
      </c>
      <c r="L190" s="60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53">
        <v>3</v>
      </c>
      <c r="B191" s="54">
        <v>1</v>
      </c>
      <c r="C191" s="54">
        <v>1</v>
      </c>
      <c r="D191" s="54">
        <v>3</v>
      </c>
      <c r="E191" s="54">
        <v>1</v>
      </c>
      <c r="F191" s="56">
        <v>3</v>
      </c>
      <c r="G191" s="57" t="s">
        <v>146</v>
      </c>
      <c r="H191" s="42">
        <v>162</v>
      </c>
      <c r="I191" s="58">
        <v>0</v>
      </c>
      <c r="J191" s="60">
        <v>0</v>
      </c>
      <c r="K191" s="60">
        <v>0</v>
      </c>
      <c r="L191" s="60">
        <v>0</v>
      </c>
      <c r="M191" s="1"/>
      <c r="N191" s="1"/>
      <c r="O191" s="1"/>
      <c r="P191" s="1"/>
      <c r="Q191" s="1"/>
      <c r="R191" s="1"/>
      <c r="S191" s="1"/>
    </row>
    <row r="192" spans="1:19" ht="18" hidden="1" customHeight="1" collapsed="1">
      <c r="A192" s="66">
        <v>3</v>
      </c>
      <c r="B192" s="67">
        <v>1</v>
      </c>
      <c r="C192" s="67">
        <v>1</v>
      </c>
      <c r="D192" s="67">
        <v>4</v>
      </c>
      <c r="E192" s="67"/>
      <c r="F192" s="69"/>
      <c r="G192" s="68" t="s">
        <v>147</v>
      </c>
      <c r="H192" s="42">
        <v>163</v>
      </c>
      <c r="I192" s="43">
        <f>I193</f>
        <v>0</v>
      </c>
      <c r="J192" s="85">
        <f>J193</f>
        <v>0</v>
      </c>
      <c r="K192" s="51">
        <f>K193</f>
        <v>0</v>
      </c>
      <c r="L192" s="52">
        <f>L193</f>
        <v>0</v>
      </c>
      <c r="M192" s="1"/>
      <c r="N192" s="1"/>
      <c r="O192" s="1"/>
      <c r="P192" s="1"/>
      <c r="Q192" s="1"/>
      <c r="R192" s="1"/>
      <c r="S192" s="1"/>
    </row>
    <row r="193" spans="1:19" ht="13.5" hidden="1" customHeight="1" collapsed="1">
      <c r="A193" s="53">
        <v>3</v>
      </c>
      <c r="B193" s="54">
        <v>1</v>
      </c>
      <c r="C193" s="54">
        <v>1</v>
      </c>
      <c r="D193" s="54">
        <v>4</v>
      </c>
      <c r="E193" s="54">
        <v>1</v>
      </c>
      <c r="F193" s="56"/>
      <c r="G193" s="68" t="s">
        <v>147</v>
      </c>
      <c r="H193" s="42">
        <v>164</v>
      </c>
      <c r="I193" s="63">
        <f>SUM(I194:I196)</f>
        <v>0</v>
      </c>
      <c r="J193" s="83">
        <f>SUM(J194:J196)</f>
        <v>0</v>
      </c>
      <c r="K193" s="44">
        <f>SUM(K194:K196)</f>
        <v>0</v>
      </c>
      <c r="L193" s="43">
        <f>SUM(L194:L196)</f>
        <v>0</v>
      </c>
      <c r="M193" s="1"/>
      <c r="N193" s="1"/>
      <c r="O193" s="1"/>
      <c r="P193" s="1"/>
      <c r="Q193" s="1"/>
      <c r="R193" s="1"/>
      <c r="S193" s="1"/>
    </row>
    <row r="194" spans="1:19" ht="17.25" hidden="1" customHeight="1" collapsed="1">
      <c r="A194" s="53">
        <v>3</v>
      </c>
      <c r="B194" s="54">
        <v>1</v>
      </c>
      <c r="C194" s="54">
        <v>1</v>
      </c>
      <c r="D194" s="54">
        <v>4</v>
      </c>
      <c r="E194" s="54">
        <v>1</v>
      </c>
      <c r="F194" s="56">
        <v>1</v>
      </c>
      <c r="G194" s="55" t="s">
        <v>148</v>
      </c>
      <c r="H194" s="42">
        <v>165</v>
      </c>
      <c r="I194" s="60">
        <v>0</v>
      </c>
      <c r="J194" s="60">
        <v>0</v>
      </c>
      <c r="K194" s="60">
        <v>0</v>
      </c>
      <c r="L194" s="103">
        <v>0</v>
      </c>
      <c r="M194" s="1"/>
      <c r="N194" s="1"/>
      <c r="O194" s="1"/>
      <c r="P194" s="1"/>
      <c r="Q194" s="1"/>
      <c r="R194" s="1"/>
      <c r="S194" s="1"/>
    </row>
    <row r="195" spans="1:19" ht="25.5" hidden="1" customHeight="1" collapsed="1">
      <c r="A195" s="48">
        <v>3</v>
      </c>
      <c r="B195" s="46">
        <v>1</v>
      </c>
      <c r="C195" s="46">
        <v>1</v>
      </c>
      <c r="D195" s="46">
        <v>4</v>
      </c>
      <c r="E195" s="46">
        <v>1</v>
      </c>
      <c r="F195" s="49">
        <v>2</v>
      </c>
      <c r="G195" s="47" t="s">
        <v>149</v>
      </c>
      <c r="H195" s="42">
        <v>166</v>
      </c>
      <c r="I195" s="58">
        <v>0</v>
      </c>
      <c r="J195" s="58">
        <v>0</v>
      </c>
      <c r="K195" s="58">
        <v>0</v>
      </c>
      <c r="L195" s="60">
        <v>0</v>
      </c>
      <c r="M195" s="1"/>
      <c r="N195" s="1"/>
      <c r="O195" s="1"/>
      <c r="P195" s="1"/>
      <c r="Q195" s="1"/>
      <c r="R195" s="1"/>
      <c r="S195" s="1"/>
    </row>
    <row r="196" spans="1:19" ht="14.25" hidden="1" customHeight="1" collapsed="1">
      <c r="A196" s="53">
        <v>3</v>
      </c>
      <c r="B196" s="54">
        <v>1</v>
      </c>
      <c r="C196" s="54">
        <v>1</v>
      </c>
      <c r="D196" s="54">
        <v>4</v>
      </c>
      <c r="E196" s="54">
        <v>1</v>
      </c>
      <c r="F196" s="56">
        <v>3</v>
      </c>
      <c r="G196" s="55" t="s">
        <v>150</v>
      </c>
      <c r="H196" s="42">
        <v>167</v>
      </c>
      <c r="I196" s="58">
        <v>0</v>
      </c>
      <c r="J196" s="58">
        <v>0</v>
      </c>
      <c r="K196" s="58">
        <v>0</v>
      </c>
      <c r="L196" s="60">
        <v>0</v>
      </c>
      <c r="M196" s="1"/>
      <c r="N196" s="1"/>
      <c r="O196" s="1"/>
      <c r="P196" s="1"/>
      <c r="Q196" s="1"/>
      <c r="R196" s="1"/>
      <c r="S196" s="1"/>
    </row>
    <row r="197" spans="1:19" ht="25.5" hidden="1" customHeight="1" collapsed="1">
      <c r="A197" s="53">
        <v>3</v>
      </c>
      <c r="B197" s="54">
        <v>1</v>
      </c>
      <c r="C197" s="54">
        <v>1</v>
      </c>
      <c r="D197" s="54">
        <v>5</v>
      </c>
      <c r="E197" s="54"/>
      <c r="F197" s="56"/>
      <c r="G197" s="55" t="s">
        <v>151</v>
      </c>
      <c r="H197" s="42">
        <v>168</v>
      </c>
      <c r="I197" s="43">
        <f t="shared" ref="I197:L198" si="19">I198</f>
        <v>0</v>
      </c>
      <c r="J197" s="83">
        <f t="shared" si="19"/>
        <v>0</v>
      </c>
      <c r="K197" s="44">
        <f t="shared" si="19"/>
        <v>0</v>
      </c>
      <c r="L197" s="43">
        <f t="shared" si="19"/>
        <v>0</v>
      </c>
      <c r="M197" s="1"/>
      <c r="N197" s="1"/>
      <c r="O197" s="1"/>
      <c r="P197" s="1"/>
      <c r="Q197" s="1"/>
      <c r="R197" s="1"/>
      <c r="S197" s="1"/>
    </row>
    <row r="198" spans="1:19" ht="26.25" hidden="1" customHeight="1" collapsed="1">
      <c r="A198" s="66">
        <v>3</v>
      </c>
      <c r="B198" s="67">
        <v>1</v>
      </c>
      <c r="C198" s="67">
        <v>1</v>
      </c>
      <c r="D198" s="67">
        <v>5</v>
      </c>
      <c r="E198" s="67">
        <v>1</v>
      </c>
      <c r="F198" s="69"/>
      <c r="G198" s="55" t="s">
        <v>151</v>
      </c>
      <c r="H198" s="42">
        <v>169</v>
      </c>
      <c r="I198" s="44">
        <f t="shared" si="19"/>
        <v>0</v>
      </c>
      <c r="J198" s="44">
        <f t="shared" si="19"/>
        <v>0</v>
      </c>
      <c r="K198" s="44">
        <f t="shared" si="19"/>
        <v>0</v>
      </c>
      <c r="L198" s="44">
        <f t="shared" si="19"/>
        <v>0</v>
      </c>
      <c r="M198" s="1"/>
      <c r="N198" s="1"/>
      <c r="O198" s="1"/>
      <c r="P198" s="1"/>
      <c r="Q198" s="1"/>
      <c r="R198" s="1"/>
      <c r="S198" s="1"/>
    </row>
    <row r="199" spans="1:19" ht="27" hidden="1" customHeight="1" collapsed="1">
      <c r="A199" s="53">
        <v>3</v>
      </c>
      <c r="B199" s="54">
        <v>1</v>
      </c>
      <c r="C199" s="54">
        <v>1</v>
      </c>
      <c r="D199" s="54">
        <v>5</v>
      </c>
      <c r="E199" s="54">
        <v>1</v>
      </c>
      <c r="F199" s="56">
        <v>1</v>
      </c>
      <c r="G199" s="55" t="s">
        <v>151</v>
      </c>
      <c r="H199" s="42">
        <v>170</v>
      </c>
      <c r="I199" s="58">
        <v>0</v>
      </c>
      <c r="J199" s="60">
        <v>0</v>
      </c>
      <c r="K199" s="60">
        <v>0</v>
      </c>
      <c r="L199" s="60">
        <v>0</v>
      </c>
      <c r="M199" s="1"/>
      <c r="N199" s="1"/>
      <c r="O199" s="1"/>
      <c r="P199" s="1"/>
      <c r="Q199" s="1"/>
      <c r="R199" s="1"/>
      <c r="S199" s="1"/>
    </row>
    <row r="200" spans="1:19" ht="26.25" hidden="1" customHeight="1" collapsed="1">
      <c r="A200" s="66">
        <v>3</v>
      </c>
      <c r="B200" s="67">
        <v>1</v>
      </c>
      <c r="C200" s="67">
        <v>2</v>
      </c>
      <c r="D200" s="67"/>
      <c r="E200" s="67"/>
      <c r="F200" s="69"/>
      <c r="G200" s="68" t="s">
        <v>152</v>
      </c>
      <c r="H200" s="42">
        <v>171</v>
      </c>
      <c r="I200" s="43">
        <f t="shared" ref="I200:L201" si="20">I201</f>
        <v>0</v>
      </c>
      <c r="J200" s="85">
        <f t="shared" si="20"/>
        <v>0</v>
      </c>
      <c r="K200" s="51">
        <f t="shared" si="20"/>
        <v>0</v>
      </c>
      <c r="L200" s="52">
        <f t="shared" si="20"/>
        <v>0</v>
      </c>
      <c r="M200" s="1"/>
      <c r="N200" s="1"/>
      <c r="O200" s="1"/>
      <c r="P200" s="1"/>
      <c r="Q200" s="1"/>
      <c r="R200" s="1"/>
      <c r="S200" s="1"/>
    </row>
    <row r="201" spans="1:19" ht="25.5" hidden="1" customHeight="1" collapsed="1">
      <c r="A201" s="53">
        <v>3</v>
      </c>
      <c r="B201" s="54">
        <v>1</v>
      </c>
      <c r="C201" s="54">
        <v>2</v>
      </c>
      <c r="D201" s="54">
        <v>1</v>
      </c>
      <c r="E201" s="54"/>
      <c r="F201" s="56"/>
      <c r="G201" s="68" t="s">
        <v>152</v>
      </c>
      <c r="H201" s="42">
        <v>172</v>
      </c>
      <c r="I201" s="63">
        <f t="shared" si="20"/>
        <v>0</v>
      </c>
      <c r="J201" s="83">
        <f t="shared" si="20"/>
        <v>0</v>
      </c>
      <c r="K201" s="44">
        <f t="shared" si="20"/>
        <v>0</v>
      </c>
      <c r="L201" s="43">
        <f t="shared" si="20"/>
        <v>0</v>
      </c>
      <c r="M201" s="1"/>
      <c r="N201" s="1"/>
      <c r="O201" s="1"/>
      <c r="P201" s="1"/>
      <c r="Q201" s="1"/>
      <c r="R201" s="1"/>
      <c r="S201" s="1"/>
    </row>
    <row r="202" spans="1:19" ht="26.25" hidden="1" customHeight="1" collapsed="1">
      <c r="A202" s="48">
        <v>3</v>
      </c>
      <c r="B202" s="46">
        <v>1</v>
      </c>
      <c r="C202" s="46">
        <v>2</v>
      </c>
      <c r="D202" s="46">
        <v>1</v>
      </c>
      <c r="E202" s="46">
        <v>1</v>
      </c>
      <c r="F202" s="49"/>
      <c r="G202" s="68" t="s">
        <v>152</v>
      </c>
      <c r="H202" s="42">
        <v>173</v>
      </c>
      <c r="I202" s="43">
        <f>SUM(I203:I206)</f>
        <v>0</v>
      </c>
      <c r="J202" s="84">
        <f>SUM(J203:J206)</f>
        <v>0</v>
      </c>
      <c r="K202" s="64">
        <f>SUM(K203:K206)</f>
        <v>0</v>
      </c>
      <c r="L202" s="63">
        <f>SUM(L203:L206)</f>
        <v>0</v>
      </c>
      <c r="M202" s="1"/>
      <c r="N202" s="1"/>
      <c r="O202" s="1"/>
      <c r="P202" s="1"/>
      <c r="Q202" s="1"/>
      <c r="R202" s="1"/>
      <c r="S202" s="1"/>
    </row>
    <row r="203" spans="1:19" ht="41.25" hidden="1" customHeight="1" collapsed="1">
      <c r="A203" s="53">
        <v>3</v>
      </c>
      <c r="B203" s="54">
        <v>1</v>
      </c>
      <c r="C203" s="54">
        <v>2</v>
      </c>
      <c r="D203" s="54">
        <v>1</v>
      </c>
      <c r="E203" s="54">
        <v>1</v>
      </c>
      <c r="F203" s="56">
        <v>2</v>
      </c>
      <c r="G203" s="55" t="s">
        <v>153</v>
      </c>
      <c r="H203" s="42">
        <v>174</v>
      </c>
      <c r="I203" s="60">
        <v>0</v>
      </c>
      <c r="J203" s="60">
        <v>0</v>
      </c>
      <c r="K203" s="60">
        <v>0</v>
      </c>
      <c r="L203" s="60">
        <v>0</v>
      </c>
      <c r="M203" s="1"/>
      <c r="N203" s="1"/>
      <c r="O203" s="1"/>
      <c r="P203" s="1"/>
      <c r="Q203" s="1"/>
      <c r="R203" s="1"/>
      <c r="S203" s="1"/>
    </row>
    <row r="204" spans="1:19" ht="14.25" hidden="1" customHeight="1" collapsed="1">
      <c r="A204" s="53">
        <v>3</v>
      </c>
      <c r="B204" s="54">
        <v>1</v>
      </c>
      <c r="C204" s="54">
        <v>2</v>
      </c>
      <c r="D204" s="53">
        <v>1</v>
      </c>
      <c r="E204" s="54">
        <v>1</v>
      </c>
      <c r="F204" s="56">
        <v>3</v>
      </c>
      <c r="G204" s="55" t="s">
        <v>154</v>
      </c>
      <c r="H204" s="42">
        <v>175</v>
      </c>
      <c r="I204" s="60">
        <v>0</v>
      </c>
      <c r="J204" s="60">
        <v>0</v>
      </c>
      <c r="K204" s="60">
        <v>0</v>
      </c>
      <c r="L204" s="60">
        <v>0</v>
      </c>
      <c r="M204" s="1"/>
      <c r="N204" s="1"/>
      <c r="O204" s="1"/>
      <c r="P204" s="1"/>
      <c r="Q204" s="1"/>
      <c r="R204" s="1"/>
      <c r="S204" s="1"/>
    </row>
    <row r="205" spans="1:19" ht="18.75" hidden="1" customHeight="1" collapsed="1">
      <c r="A205" s="53">
        <v>3</v>
      </c>
      <c r="B205" s="54">
        <v>1</v>
      </c>
      <c r="C205" s="54">
        <v>2</v>
      </c>
      <c r="D205" s="53">
        <v>1</v>
      </c>
      <c r="E205" s="54">
        <v>1</v>
      </c>
      <c r="F205" s="56">
        <v>4</v>
      </c>
      <c r="G205" s="55" t="s">
        <v>155</v>
      </c>
      <c r="H205" s="42">
        <v>176</v>
      </c>
      <c r="I205" s="60">
        <v>0</v>
      </c>
      <c r="J205" s="60">
        <v>0</v>
      </c>
      <c r="K205" s="60">
        <v>0</v>
      </c>
      <c r="L205" s="60">
        <v>0</v>
      </c>
      <c r="M205" s="1"/>
      <c r="N205" s="1"/>
      <c r="O205" s="1"/>
      <c r="P205" s="1"/>
      <c r="Q205" s="1"/>
      <c r="R205" s="1"/>
      <c r="S205" s="1"/>
    </row>
    <row r="206" spans="1:19" ht="17.25" hidden="1" customHeight="1" collapsed="1">
      <c r="A206" s="66">
        <v>3</v>
      </c>
      <c r="B206" s="75">
        <v>1</v>
      </c>
      <c r="C206" s="75">
        <v>2</v>
      </c>
      <c r="D206" s="74">
        <v>1</v>
      </c>
      <c r="E206" s="75">
        <v>1</v>
      </c>
      <c r="F206" s="76">
        <v>5</v>
      </c>
      <c r="G206" s="77" t="s">
        <v>156</v>
      </c>
      <c r="H206" s="42">
        <v>177</v>
      </c>
      <c r="I206" s="60">
        <v>0</v>
      </c>
      <c r="J206" s="60">
        <v>0</v>
      </c>
      <c r="K206" s="60">
        <v>0</v>
      </c>
      <c r="L206" s="103">
        <v>0</v>
      </c>
      <c r="M206" s="1"/>
      <c r="N206" s="1"/>
      <c r="O206" s="1"/>
      <c r="P206" s="1"/>
      <c r="Q206" s="1"/>
      <c r="R206" s="1"/>
      <c r="S206" s="1"/>
    </row>
    <row r="207" spans="1:19" ht="15" hidden="1" customHeight="1" collapsed="1">
      <c r="A207" s="53">
        <v>3</v>
      </c>
      <c r="B207" s="54">
        <v>1</v>
      </c>
      <c r="C207" s="54">
        <v>3</v>
      </c>
      <c r="D207" s="53"/>
      <c r="E207" s="54"/>
      <c r="F207" s="56"/>
      <c r="G207" s="55" t="s">
        <v>157</v>
      </c>
      <c r="H207" s="42">
        <v>178</v>
      </c>
      <c r="I207" s="43">
        <f>SUM(I208+I211)</f>
        <v>0</v>
      </c>
      <c r="J207" s="83">
        <f>SUM(J208+J211)</f>
        <v>0</v>
      </c>
      <c r="K207" s="44">
        <f>SUM(K208+K211)</f>
        <v>0</v>
      </c>
      <c r="L207" s="43">
        <f>SUM(L208+L211)</f>
        <v>0</v>
      </c>
      <c r="M207" s="1"/>
      <c r="N207" s="1"/>
      <c r="O207" s="1"/>
      <c r="P207" s="1"/>
      <c r="Q207" s="1"/>
      <c r="R207" s="1"/>
      <c r="S207" s="1"/>
    </row>
    <row r="208" spans="1:19" ht="27.75" hidden="1" customHeight="1" collapsed="1">
      <c r="A208" s="48">
        <v>3</v>
      </c>
      <c r="B208" s="46">
        <v>1</v>
      </c>
      <c r="C208" s="46">
        <v>3</v>
      </c>
      <c r="D208" s="48">
        <v>1</v>
      </c>
      <c r="E208" s="53"/>
      <c r="F208" s="49"/>
      <c r="G208" s="47" t="s">
        <v>158</v>
      </c>
      <c r="H208" s="42">
        <v>179</v>
      </c>
      <c r="I208" s="63">
        <f t="shared" ref="I208:L209" si="21">I209</f>
        <v>0</v>
      </c>
      <c r="J208" s="84">
        <f t="shared" si="21"/>
        <v>0</v>
      </c>
      <c r="K208" s="64">
        <f t="shared" si="21"/>
        <v>0</v>
      </c>
      <c r="L208" s="63">
        <f t="shared" si="21"/>
        <v>0</v>
      </c>
      <c r="M208" s="1"/>
      <c r="N208" s="1"/>
      <c r="O208" s="1"/>
      <c r="P208" s="1"/>
      <c r="Q208" s="1"/>
      <c r="R208" s="1"/>
      <c r="S208" s="1"/>
    </row>
    <row r="209" spans="1:19" ht="30.75" hidden="1" customHeight="1" collapsed="1">
      <c r="A209" s="53">
        <v>3</v>
      </c>
      <c r="B209" s="54">
        <v>1</v>
      </c>
      <c r="C209" s="54">
        <v>3</v>
      </c>
      <c r="D209" s="53">
        <v>1</v>
      </c>
      <c r="E209" s="53">
        <v>1</v>
      </c>
      <c r="F209" s="56"/>
      <c r="G209" s="47" t="s">
        <v>158</v>
      </c>
      <c r="H209" s="42">
        <v>180</v>
      </c>
      <c r="I209" s="43">
        <f t="shared" si="21"/>
        <v>0</v>
      </c>
      <c r="J209" s="83">
        <f t="shared" si="21"/>
        <v>0</v>
      </c>
      <c r="K209" s="44">
        <f t="shared" si="21"/>
        <v>0</v>
      </c>
      <c r="L209" s="43">
        <f t="shared" si="21"/>
        <v>0</v>
      </c>
      <c r="M209" s="1"/>
      <c r="N209" s="1"/>
      <c r="O209" s="1"/>
      <c r="P209" s="1"/>
      <c r="Q209" s="1"/>
      <c r="R209" s="1"/>
      <c r="S209" s="1"/>
    </row>
    <row r="210" spans="1:19" ht="27.75" hidden="1" customHeight="1" collapsed="1">
      <c r="A210" s="53">
        <v>3</v>
      </c>
      <c r="B210" s="55">
        <v>1</v>
      </c>
      <c r="C210" s="53">
        <v>3</v>
      </c>
      <c r="D210" s="54">
        <v>1</v>
      </c>
      <c r="E210" s="54">
        <v>1</v>
      </c>
      <c r="F210" s="56">
        <v>1</v>
      </c>
      <c r="G210" s="47" t="s">
        <v>158</v>
      </c>
      <c r="H210" s="42">
        <v>181</v>
      </c>
      <c r="I210" s="103">
        <v>0</v>
      </c>
      <c r="J210" s="103">
        <v>0</v>
      </c>
      <c r="K210" s="103">
        <v>0</v>
      </c>
      <c r="L210" s="103">
        <v>0</v>
      </c>
      <c r="M210" s="1"/>
      <c r="N210" s="1"/>
      <c r="O210" s="1"/>
      <c r="P210" s="1"/>
      <c r="Q210" s="1"/>
      <c r="R210" s="1"/>
      <c r="S210" s="1"/>
    </row>
    <row r="211" spans="1:19" ht="15" hidden="1" customHeight="1" collapsed="1">
      <c r="A211" s="53">
        <v>3</v>
      </c>
      <c r="B211" s="55">
        <v>1</v>
      </c>
      <c r="C211" s="53">
        <v>3</v>
      </c>
      <c r="D211" s="54">
        <v>2</v>
      </c>
      <c r="E211" s="54"/>
      <c r="F211" s="56"/>
      <c r="G211" s="55" t="s">
        <v>159</v>
      </c>
      <c r="H211" s="42">
        <v>182</v>
      </c>
      <c r="I211" s="43">
        <f>I212</f>
        <v>0</v>
      </c>
      <c r="J211" s="83">
        <f>J212</f>
        <v>0</v>
      </c>
      <c r="K211" s="44">
        <f>K212</f>
        <v>0</v>
      </c>
      <c r="L211" s="43">
        <f>L212</f>
        <v>0</v>
      </c>
      <c r="M211" s="1"/>
      <c r="N211" s="1"/>
      <c r="O211" s="1"/>
      <c r="P211" s="1"/>
      <c r="Q211" s="1"/>
      <c r="R211" s="1"/>
      <c r="S211" s="1"/>
    </row>
    <row r="212" spans="1:19" ht="15.75" hidden="1" customHeight="1" collapsed="1">
      <c r="A212" s="48">
        <v>3</v>
      </c>
      <c r="B212" s="47">
        <v>1</v>
      </c>
      <c r="C212" s="48">
        <v>3</v>
      </c>
      <c r="D212" s="46">
        <v>2</v>
      </c>
      <c r="E212" s="46">
        <v>1</v>
      </c>
      <c r="F212" s="49"/>
      <c r="G212" s="55" t="s">
        <v>159</v>
      </c>
      <c r="H212" s="42">
        <v>183</v>
      </c>
      <c r="I212" s="43">
        <f>SUM(I213:I218)</f>
        <v>0</v>
      </c>
      <c r="J212" s="43">
        <f>SUM(J213:J218)</f>
        <v>0</v>
      </c>
      <c r="K212" s="43">
        <f>SUM(K213:K218)</f>
        <v>0</v>
      </c>
      <c r="L212" s="43">
        <f>SUM(L213:L218)</f>
        <v>0</v>
      </c>
      <c r="M212" s="139"/>
      <c r="N212" s="139"/>
      <c r="O212" s="139"/>
      <c r="P212" s="139"/>
      <c r="Q212" s="1"/>
      <c r="R212" s="1"/>
      <c r="S212" s="1"/>
    </row>
    <row r="213" spans="1:19" ht="15" hidden="1" customHeight="1" collapsed="1">
      <c r="A213" s="53">
        <v>3</v>
      </c>
      <c r="B213" s="55">
        <v>1</v>
      </c>
      <c r="C213" s="53">
        <v>3</v>
      </c>
      <c r="D213" s="54">
        <v>2</v>
      </c>
      <c r="E213" s="54">
        <v>1</v>
      </c>
      <c r="F213" s="56">
        <v>1</v>
      </c>
      <c r="G213" s="55" t="s">
        <v>160</v>
      </c>
      <c r="H213" s="42">
        <v>184</v>
      </c>
      <c r="I213" s="60">
        <v>0</v>
      </c>
      <c r="J213" s="60">
        <v>0</v>
      </c>
      <c r="K213" s="60">
        <v>0</v>
      </c>
      <c r="L213" s="103">
        <v>0</v>
      </c>
      <c r="M213" s="1"/>
      <c r="N213" s="1"/>
      <c r="O213" s="1"/>
      <c r="P213" s="1"/>
      <c r="Q213" s="1"/>
      <c r="R213" s="1"/>
      <c r="S213" s="1"/>
    </row>
    <row r="214" spans="1:19" ht="26.25" hidden="1" customHeight="1" collapsed="1">
      <c r="A214" s="53">
        <v>3</v>
      </c>
      <c r="B214" s="55">
        <v>1</v>
      </c>
      <c r="C214" s="53">
        <v>3</v>
      </c>
      <c r="D214" s="54">
        <v>2</v>
      </c>
      <c r="E214" s="54">
        <v>1</v>
      </c>
      <c r="F214" s="56">
        <v>2</v>
      </c>
      <c r="G214" s="55" t="s">
        <v>161</v>
      </c>
      <c r="H214" s="42">
        <v>185</v>
      </c>
      <c r="I214" s="60">
        <v>0</v>
      </c>
      <c r="J214" s="60">
        <v>0</v>
      </c>
      <c r="K214" s="60">
        <v>0</v>
      </c>
      <c r="L214" s="60">
        <v>0</v>
      </c>
      <c r="M214" s="1"/>
      <c r="N214" s="1"/>
      <c r="O214" s="1"/>
      <c r="P214" s="1"/>
      <c r="Q214" s="1"/>
      <c r="R214" s="1"/>
      <c r="S214" s="1"/>
    </row>
    <row r="215" spans="1:19" ht="16.5" hidden="1" customHeight="1" collapsed="1">
      <c r="A215" s="53">
        <v>3</v>
      </c>
      <c r="B215" s="55">
        <v>1</v>
      </c>
      <c r="C215" s="53">
        <v>3</v>
      </c>
      <c r="D215" s="54">
        <v>2</v>
      </c>
      <c r="E215" s="54">
        <v>1</v>
      </c>
      <c r="F215" s="56">
        <v>3</v>
      </c>
      <c r="G215" s="55" t="s">
        <v>162</v>
      </c>
      <c r="H215" s="42">
        <v>186</v>
      </c>
      <c r="I215" s="60">
        <v>0</v>
      </c>
      <c r="J215" s="60">
        <v>0</v>
      </c>
      <c r="K215" s="60">
        <v>0</v>
      </c>
      <c r="L215" s="60">
        <v>0</v>
      </c>
      <c r="M215" s="1"/>
      <c r="N215" s="1"/>
      <c r="O215" s="1"/>
      <c r="P215" s="1"/>
      <c r="Q215" s="1"/>
      <c r="R215" s="1"/>
      <c r="S215" s="1"/>
    </row>
    <row r="216" spans="1:19" ht="27.75" hidden="1" customHeight="1" collapsed="1">
      <c r="A216" s="53">
        <v>3</v>
      </c>
      <c r="B216" s="55">
        <v>1</v>
      </c>
      <c r="C216" s="53">
        <v>3</v>
      </c>
      <c r="D216" s="54">
        <v>2</v>
      </c>
      <c r="E216" s="54">
        <v>1</v>
      </c>
      <c r="F216" s="56">
        <v>4</v>
      </c>
      <c r="G216" s="55" t="s">
        <v>163</v>
      </c>
      <c r="H216" s="42">
        <v>187</v>
      </c>
      <c r="I216" s="60">
        <v>0</v>
      </c>
      <c r="J216" s="60">
        <v>0</v>
      </c>
      <c r="K216" s="60">
        <v>0</v>
      </c>
      <c r="L216" s="103">
        <v>0</v>
      </c>
      <c r="M216" s="1"/>
      <c r="N216" s="1"/>
      <c r="O216" s="1"/>
      <c r="P216" s="1"/>
      <c r="Q216" s="1"/>
      <c r="R216" s="1"/>
      <c r="S216" s="1"/>
    </row>
    <row r="217" spans="1:19" ht="15.75" hidden="1" customHeight="1" collapsed="1">
      <c r="A217" s="53">
        <v>3</v>
      </c>
      <c r="B217" s="55">
        <v>1</v>
      </c>
      <c r="C217" s="53">
        <v>3</v>
      </c>
      <c r="D217" s="54">
        <v>2</v>
      </c>
      <c r="E217" s="54">
        <v>1</v>
      </c>
      <c r="F217" s="56">
        <v>5</v>
      </c>
      <c r="G217" s="47" t="s">
        <v>164</v>
      </c>
      <c r="H217" s="42">
        <v>188</v>
      </c>
      <c r="I217" s="60">
        <v>0</v>
      </c>
      <c r="J217" s="60">
        <v>0</v>
      </c>
      <c r="K217" s="60">
        <v>0</v>
      </c>
      <c r="L217" s="60">
        <v>0</v>
      </c>
      <c r="M217" s="1"/>
      <c r="N217" s="1"/>
      <c r="O217" s="1"/>
      <c r="P217" s="1"/>
      <c r="Q217" s="1"/>
      <c r="R217" s="1"/>
      <c r="S217" s="1"/>
    </row>
    <row r="218" spans="1:19" ht="13.5" hidden="1" customHeight="1" collapsed="1">
      <c r="A218" s="53">
        <v>3</v>
      </c>
      <c r="B218" s="55">
        <v>1</v>
      </c>
      <c r="C218" s="53">
        <v>3</v>
      </c>
      <c r="D218" s="54">
        <v>2</v>
      </c>
      <c r="E218" s="54">
        <v>1</v>
      </c>
      <c r="F218" s="56">
        <v>6</v>
      </c>
      <c r="G218" s="47" t="s">
        <v>159</v>
      </c>
      <c r="H218" s="42">
        <v>189</v>
      </c>
      <c r="I218" s="60">
        <v>0</v>
      </c>
      <c r="J218" s="60">
        <v>0</v>
      </c>
      <c r="K218" s="60">
        <v>0</v>
      </c>
      <c r="L218" s="103">
        <v>0</v>
      </c>
      <c r="M218" s="1"/>
      <c r="N218" s="1"/>
      <c r="O218" s="1"/>
      <c r="P218" s="1"/>
      <c r="Q218" s="1"/>
      <c r="R218" s="1"/>
      <c r="S218" s="1"/>
    </row>
    <row r="219" spans="1:19" ht="27" hidden="1" customHeight="1" collapsed="1">
      <c r="A219" s="48">
        <v>3</v>
      </c>
      <c r="B219" s="46">
        <v>1</v>
      </c>
      <c r="C219" s="46">
        <v>4</v>
      </c>
      <c r="D219" s="46"/>
      <c r="E219" s="46"/>
      <c r="F219" s="49"/>
      <c r="G219" s="47" t="s">
        <v>165</v>
      </c>
      <c r="H219" s="42">
        <v>190</v>
      </c>
      <c r="I219" s="63">
        <f t="shared" ref="I219:L221" si="22">I220</f>
        <v>0</v>
      </c>
      <c r="J219" s="84">
        <f t="shared" si="22"/>
        <v>0</v>
      </c>
      <c r="K219" s="64">
        <f t="shared" si="22"/>
        <v>0</v>
      </c>
      <c r="L219" s="64">
        <f t="shared" si="22"/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66">
        <v>3</v>
      </c>
      <c r="B220" s="75">
        <v>1</v>
      </c>
      <c r="C220" s="75">
        <v>4</v>
      </c>
      <c r="D220" s="75">
        <v>1</v>
      </c>
      <c r="E220" s="75"/>
      <c r="F220" s="76"/>
      <c r="G220" s="47" t="s">
        <v>165</v>
      </c>
      <c r="H220" s="42">
        <v>191</v>
      </c>
      <c r="I220" s="70">
        <f t="shared" si="22"/>
        <v>0</v>
      </c>
      <c r="J220" s="96">
        <f t="shared" si="22"/>
        <v>0</v>
      </c>
      <c r="K220" s="71">
        <f t="shared" si="22"/>
        <v>0</v>
      </c>
      <c r="L220" s="71">
        <f t="shared" si="22"/>
        <v>0</v>
      </c>
      <c r="M220" s="1"/>
      <c r="N220" s="1"/>
      <c r="O220" s="1"/>
      <c r="P220" s="1"/>
      <c r="Q220" s="1"/>
      <c r="R220" s="1"/>
      <c r="S220" s="1"/>
    </row>
    <row r="221" spans="1:19" ht="27.75" hidden="1" customHeight="1" collapsed="1">
      <c r="A221" s="53">
        <v>3</v>
      </c>
      <c r="B221" s="54">
        <v>1</v>
      </c>
      <c r="C221" s="54">
        <v>4</v>
      </c>
      <c r="D221" s="54">
        <v>1</v>
      </c>
      <c r="E221" s="54">
        <v>1</v>
      </c>
      <c r="F221" s="56"/>
      <c r="G221" s="47" t="s">
        <v>166</v>
      </c>
      <c r="H221" s="42">
        <v>192</v>
      </c>
      <c r="I221" s="43">
        <f t="shared" si="22"/>
        <v>0</v>
      </c>
      <c r="J221" s="83">
        <f t="shared" si="22"/>
        <v>0</v>
      </c>
      <c r="K221" s="44">
        <f t="shared" si="22"/>
        <v>0</v>
      </c>
      <c r="L221" s="44">
        <f t="shared" si="22"/>
        <v>0</v>
      </c>
      <c r="M221" s="1"/>
      <c r="N221" s="1"/>
      <c r="O221" s="1"/>
      <c r="P221" s="1"/>
      <c r="Q221" s="1"/>
      <c r="R221" s="1"/>
      <c r="S221" s="1"/>
    </row>
    <row r="222" spans="1:19" ht="27" hidden="1" customHeight="1" collapsed="1">
      <c r="A222" s="57">
        <v>3</v>
      </c>
      <c r="B222" s="53">
        <v>1</v>
      </c>
      <c r="C222" s="54">
        <v>4</v>
      </c>
      <c r="D222" s="54">
        <v>1</v>
      </c>
      <c r="E222" s="54">
        <v>1</v>
      </c>
      <c r="F222" s="56">
        <v>1</v>
      </c>
      <c r="G222" s="47" t="s">
        <v>166</v>
      </c>
      <c r="H222" s="42">
        <v>193</v>
      </c>
      <c r="I222" s="60">
        <v>0</v>
      </c>
      <c r="J222" s="60">
        <v>0</v>
      </c>
      <c r="K222" s="60">
        <v>0</v>
      </c>
      <c r="L222" s="60">
        <v>0</v>
      </c>
      <c r="M222" s="1"/>
      <c r="N222" s="1"/>
      <c r="O222" s="1"/>
      <c r="P222" s="1"/>
      <c r="Q222" s="1"/>
      <c r="R222" s="1"/>
      <c r="S222" s="1"/>
    </row>
    <row r="223" spans="1:19" ht="26.25" hidden="1" customHeight="1" collapsed="1">
      <c r="A223" s="57">
        <v>3</v>
      </c>
      <c r="B223" s="54">
        <v>1</v>
      </c>
      <c r="C223" s="54">
        <v>5</v>
      </c>
      <c r="D223" s="54"/>
      <c r="E223" s="54"/>
      <c r="F223" s="56"/>
      <c r="G223" s="55" t="s">
        <v>167</v>
      </c>
      <c r="H223" s="42">
        <v>194</v>
      </c>
      <c r="I223" s="43">
        <f t="shared" ref="I223:L224" si="23">I224</f>
        <v>0</v>
      </c>
      <c r="J223" s="43">
        <f t="shared" si="23"/>
        <v>0</v>
      </c>
      <c r="K223" s="43">
        <f t="shared" si="23"/>
        <v>0</v>
      </c>
      <c r="L223" s="43">
        <f t="shared" si="23"/>
        <v>0</v>
      </c>
      <c r="M223" s="1"/>
      <c r="N223" s="1"/>
      <c r="O223" s="1"/>
      <c r="P223" s="1"/>
      <c r="Q223" s="1"/>
      <c r="R223" s="1"/>
      <c r="S223" s="1"/>
    </row>
    <row r="224" spans="1:19" ht="30" hidden="1" customHeight="1" collapsed="1">
      <c r="A224" s="57">
        <v>3</v>
      </c>
      <c r="B224" s="54">
        <v>1</v>
      </c>
      <c r="C224" s="54">
        <v>5</v>
      </c>
      <c r="D224" s="54">
        <v>1</v>
      </c>
      <c r="E224" s="54"/>
      <c r="F224" s="56"/>
      <c r="G224" s="55" t="s">
        <v>167</v>
      </c>
      <c r="H224" s="42">
        <v>195</v>
      </c>
      <c r="I224" s="43">
        <f t="shared" si="23"/>
        <v>0</v>
      </c>
      <c r="J224" s="43">
        <f t="shared" si="23"/>
        <v>0</v>
      </c>
      <c r="K224" s="43">
        <f t="shared" si="23"/>
        <v>0</v>
      </c>
      <c r="L224" s="43">
        <f t="shared" si="23"/>
        <v>0</v>
      </c>
      <c r="M224" s="1"/>
      <c r="N224" s="1"/>
      <c r="O224" s="1"/>
      <c r="P224" s="1"/>
      <c r="Q224" s="1"/>
      <c r="R224" s="1"/>
      <c r="S224" s="1"/>
    </row>
    <row r="225" spans="1:19" ht="27" hidden="1" customHeight="1" collapsed="1">
      <c r="A225" s="57">
        <v>3</v>
      </c>
      <c r="B225" s="54">
        <v>1</v>
      </c>
      <c r="C225" s="54">
        <v>5</v>
      </c>
      <c r="D225" s="54">
        <v>1</v>
      </c>
      <c r="E225" s="54">
        <v>1</v>
      </c>
      <c r="F225" s="56"/>
      <c r="G225" s="55" t="s">
        <v>167</v>
      </c>
      <c r="H225" s="42">
        <v>196</v>
      </c>
      <c r="I225" s="43">
        <f>SUM(I226:I228)</f>
        <v>0</v>
      </c>
      <c r="J225" s="43">
        <f>SUM(J226:J228)</f>
        <v>0</v>
      </c>
      <c r="K225" s="43">
        <f>SUM(K226:K228)</f>
        <v>0</v>
      </c>
      <c r="L225" s="43">
        <f>SUM(L226:L228)</f>
        <v>0</v>
      </c>
      <c r="M225" s="1"/>
      <c r="N225" s="1"/>
      <c r="O225" s="1"/>
      <c r="P225" s="1"/>
      <c r="Q225" s="1"/>
      <c r="R225" s="1"/>
      <c r="S225" s="1"/>
    </row>
    <row r="226" spans="1:19" ht="21" hidden="1" customHeight="1" collapsed="1">
      <c r="A226" s="57">
        <v>3</v>
      </c>
      <c r="B226" s="54">
        <v>1</v>
      </c>
      <c r="C226" s="54">
        <v>5</v>
      </c>
      <c r="D226" s="54">
        <v>1</v>
      </c>
      <c r="E226" s="54">
        <v>1</v>
      </c>
      <c r="F226" s="56">
        <v>1</v>
      </c>
      <c r="G226" s="105" t="s">
        <v>168</v>
      </c>
      <c r="H226" s="42">
        <v>197</v>
      </c>
      <c r="I226" s="60">
        <v>0</v>
      </c>
      <c r="J226" s="60">
        <v>0</v>
      </c>
      <c r="K226" s="60">
        <v>0</v>
      </c>
      <c r="L226" s="60">
        <v>0</v>
      </c>
      <c r="M226" s="1"/>
      <c r="N226" s="1"/>
      <c r="O226" s="1"/>
      <c r="P226" s="1"/>
      <c r="Q226" s="1"/>
      <c r="R226" s="1"/>
      <c r="S226" s="1"/>
    </row>
    <row r="227" spans="1:19" ht="25.5" hidden="1" customHeight="1" collapsed="1">
      <c r="A227" s="57">
        <v>3</v>
      </c>
      <c r="B227" s="54">
        <v>1</v>
      </c>
      <c r="C227" s="54">
        <v>5</v>
      </c>
      <c r="D227" s="54">
        <v>1</v>
      </c>
      <c r="E227" s="54">
        <v>1</v>
      </c>
      <c r="F227" s="56">
        <v>2</v>
      </c>
      <c r="G227" s="105" t="s">
        <v>169</v>
      </c>
      <c r="H227" s="42">
        <v>198</v>
      </c>
      <c r="I227" s="60">
        <v>0</v>
      </c>
      <c r="J227" s="60">
        <v>0</v>
      </c>
      <c r="K227" s="60">
        <v>0</v>
      </c>
      <c r="L227" s="60">
        <v>0</v>
      </c>
      <c r="M227" s="1"/>
      <c r="N227" s="1"/>
      <c r="O227" s="1"/>
      <c r="P227" s="1"/>
      <c r="Q227" s="1"/>
      <c r="R227" s="1"/>
      <c r="S227" s="1"/>
    </row>
    <row r="228" spans="1:19" ht="28.5" hidden="1" customHeight="1" collapsed="1">
      <c r="A228" s="57">
        <v>3</v>
      </c>
      <c r="B228" s="54">
        <v>1</v>
      </c>
      <c r="C228" s="54">
        <v>5</v>
      </c>
      <c r="D228" s="54">
        <v>1</v>
      </c>
      <c r="E228" s="54">
        <v>1</v>
      </c>
      <c r="F228" s="56">
        <v>3</v>
      </c>
      <c r="G228" s="105" t="s">
        <v>170</v>
      </c>
      <c r="H228" s="42">
        <v>199</v>
      </c>
      <c r="I228" s="60">
        <v>0</v>
      </c>
      <c r="J228" s="60">
        <v>0</v>
      </c>
      <c r="K228" s="60">
        <v>0</v>
      </c>
      <c r="L228" s="60">
        <v>0</v>
      </c>
      <c r="M228" s="1"/>
      <c r="N228" s="1"/>
      <c r="O228" s="1"/>
      <c r="P228" s="1"/>
      <c r="Q228" s="1"/>
      <c r="R228" s="1"/>
      <c r="S228" s="1"/>
    </row>
    <row r="229" spans="1:19" s="1" customFormat="1" ht="41.25" hidden="1" customHeight="1" collapsed="1">
      <c r="A229" s="38">
        <v>3</v>
      </c>
      <c r="B229" s="39">
        <v>2</v>
      </c>
      <c r="C229" s="39"/>
      <c r="D229" s="39"/>
      <c r="E229" s="39"/>
      <c r="F229" s="41"/>
      <c r="G229" s="40" t="s">
        <v>171</v>
      </c>
      <c r="H229" s="42">
        <v>200</v>
      </c>
      <c r="I229" s="43">
        <f>SUM(I230+I262)</f>
        <v>0</v>
      </c>
      <c r="J229" s="83">
        <f>SUM(J230+J262)</f>
        <v>0</v>
      </c>
      <c r="K229" s="44">
        <f>SUM(K230+K262)</f>
        <v>0</v>
      </c>
      <c r="L229" s="44">
        <f>SUM(L230+L262)</f>
        <v>0</v>
      </c>
    </row>
    <row r="230" spans="1:19" ht="26.25" hidden="1" customHeight="1" collapsed="1">
      <c r="A230" s="66">
        <v>3</v>
      </c>
      <c r="B230" s="74">
        <v>2</v>
      </c>
      <c r="C230" s="75">
        <v>1</v>
      </c>
      <c r="D230" s="75"/>
      <c r="E230" s="75"/>
      <c r="F230" s="76"/>
      <c r="G230" s="77" t="s">
        <v>172</v>
      </c>
      <c r="H230" s="42">
        <v>201</v>
      </c>
      <c r="I230" s="70">
        <f>SUM(I231+I240+I244+I248+I252+I255+I258)</f>
        <v>0</v>
      </c>
      <c r="J230" s="96">
        <f>SUM(J231+J240+J244+J248+J252+J255+J258)</f>
        <v>0</v>
      </c>
      <c r="K230" s="71">
        <f>SUM(K231+K240+K244+K248+K252+K255+K258)</f>
        <v>0</v>
      </c>
      <c r="L230" s="71">
        <f>SUM(L231+L240+L244+L248+L252+L255+L258)</f>
        <v>0</v>
      </c>
      <c r="M230" s="1"/>
      <c r="N230" s="1"/>
      <c r="O230" s="1"/>
      <c r="P230" s="1"/>
      <c r="Q230" s="1"/>
      <c r="R230" s="1"/>
      <c r="S230" s="1"/>
    </row>
    <row r="231" spans="1:19" ht="15.75" hidden="1" customHeight="1" collapsed="1">
      <c r="A231" s="53">
        <v>3</v>
      </c>
      <c r="B231" s="54">
        <v>2</v>
      </c>
      <c r="C231" s="54">
        <v>1</v>
      </c>
      <c r="D231" s="54">
        <v>1</v>
      </c>
      <c r="E231" s="54"/>
      <c r="F231" s="56"/>
      <c r="G231" s="55" t="s">
        <v>173</v>
      </c>
      <c r="H231" s="42">
        <v>202</v>
      </c>
      <c r="I231" s="70">
        <f>I232</f>
        <v>0</v>
      </c>
      <c r="J231" s="70">
        <f>J232</f>
        <v>0</v>
      </c>
      <c r="K231" s="70">
        <f>K232</f>
        <v>0</v>
      </c>
      <c r="L231" s="70">
        <f>L232</f>
        <v>0</v>
      </c>
      <c r="M231" s="1"/>
      <c r="N231" s="1"/>
      <c r="O231" s="1"/>
      <c r="P231" s="1"/>
      <c r="Q231" s="1"/>
      <c r="R231" s="1"/>
      <c r="S231" s="1"/>
    </row>
    <row r="232" spans="1:19" ht="12" hidden="1" customHeight="1" collapsed="1">
      <c r="A232" s="53">
        <v>3</v>
      </c>
      <c r="B232" s="53">
        <v>2</v>
      </c>
      <c r="C232" s="54">
        <v>1</v>
      </c>
      <c r="D232" s="54">
        <v>1</v>
      </c>
      <c r="E232" s="54">
        <v>1</v>
      </c>
      <c r="F232" s="56"/>
      <c r="G232" s="55" t="s">
        <v>174</v>
      </c>
      <c r="H232" s="42">
        <v>203</v>
      </c>
      <c r="I232" s="43">
        <f>SUM(I233:I233)</f>
        <v>0</v>
      </c>
      <c r="J232" s="83">
        <f>SUM(J233:J233)</f>
        <v>0</v>
      </c>
      <c r="K232" s="44">
        <f>SUM(K233:K233)</f>
        <v>0</v>
      </c>
      <c r="L232" s="44">
        <f>SUM(L233:L233)</f>
        <v>0</v>
      </c>
      <c r="M232" s="1"/>
      <c r="N232" s="1"/>
      <c r="O232" s="1"/>
      <c r="P232" s="1"/>
      <c r="Q232" s="1"/>
      <c r="R232" s="1"/>
      <c r="S232" s="1"/>
    </row>
    <row r="233" spans="1:19" ht="14.25" hidden="1" customHeight="1" collapsed="1">
      <c r="A233" s="66">
        <v>3</v>
      </c>
      <c r="B233" s="66">
        <v>2</v>
      </c>
      <c r="C233" s="75">
        <v>1</v>
      </c>
      <c r="D233" s="75">
        <v>1</v>
      </c>
      <c r="E233" s="75">
        <v>1</v>
      </c>
      <c r="F233" s="76">
        <v>1</v>
      </c>
      <c r="G233" s="77" t="s">
        <v>174</v>
      </c>
      <c r="H233" s="42">
        <v>204</v>
      </c>
      <c r="I233" s="60">
        <v>0</v>
      </c>
      <c r="J233" s="60">
        <v>0</v>
      </c>
      <c r="K233" s="60">
        <v>0</v>
      </c>
      <c r="L233" s="60"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6">
        <v>3</v>
      </c>
      <c r="B234" s="75">
        <v>2</v>
      </c>
      <c r="C234" s="75">
        <v>1</v>
      </c>
      <c r="D234" s="75">
        <v>1</v>
      </c>
      <c r="E234" s="75">
        <v>2</v>
      </c>
      <c r="F234" s="76"/>
      <c r="G234" s="77" t="s">
        <v>175</v>
      </c>
      <c r="H234" s="42">
        <v>205</v>
      </c>
      <c r="I234" s="43">
        <f>SUM(I235:I236)</f>
        <v>0</v>
      </c>
      <c r="J234" s="43">
        <f>SUM(J235:J236)</f>
        <v>0</v>
      </c>
      <c r="K234" s="43">
        <f>SUM(K235:K236)</f>
        <v>0</v>
      </c>
      <c r="L234" s="43">
        <f>SUM(L235:L236)</f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6">
        <v>3</v>
      </c>
      <c r="B235" s="75">
        <v>2</v>
      </c>
      <c r="C235" s="75">
        <v>1</v>
      </c>
      <c r="D235" s="75">
        <v>1</v>
      </c>
      <c r="E235" s="75">
        <v>2</v>
      </c>
      <c r="F235" s="76">
        <v>1</v>
      </c>
      <c r="G235" s="77" t="s">
        <v>176</v>
      </c>
      <c r="H235" s="42">
        <v>206</v>
      </c>
      <c r="I235" s="60">
        <v>0</v>
      </c>
      <c r="J235" s="60">
        <v>0</v>
      </c>
      <c r="K235" s="60">
        <v>0</v>
      </c>
      <c r="L235" s="60"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6">
        <v>3</v>
      </c>
      <c r="B236" s="75">
        <v>2</v>
      </c>
      <c r="C236" s="75">
        <v>1</v>
      </c>
      <c r="D236" s="75">
        <v>1</v>
      </c>
      <c r="E236" s="75">
        <v>2</v>
      </c>
      <c r="F236" s="76">
        <v>2</v>
      </c>
      <c r="G236" s="77" t="s">
        <v>177</v>
      </c>
      <c r="H236" s="42">
        <v>207</v>
      </c>
      <c r="I236" s="60">
        <v>0</v>
      </c>
      <c r="J236" s="60">
        <v>0</v>
      </c>
      <c r="K236" s="60">
        <v>0</v>
      </c>
      <c r="L236" s="60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6">
        <v>3</v>
      </c>
      <c r="B237" s="75">
        <v>2</v>
      </c>
      <c r="C237" s="75">
        <v>1</v>
      </c>
      <c r="D237" s="75">
        <v>1</v>
      </c>
      <c r="E237" s="75">
        <v>3</v>
      </c>
      <c r="F237" s="108"/>
      <c r="G237" s="77" t="s">
        <v>178</v>
      </c>
      <c r="H237" s="42">
        <v>208</v>
      </c>
      <c r="I237" s="43">
        <f>SUM(I238:I239)</f>
        <v>0</v>
      </c>
      <c r="J237" s="43">
        <f>SUM(J238:J239)</f>
        <v>0</v>
      </c>
      <c r="K237" s="43">
        <f>SUM(K238:K239)</f>
        <v>0</v>
      </c>
      <c r="L237" s="43">
        <f>SUM(L238:L239)</f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6">
        <v>3</v>
      </c>
      <c r="B238" s="75">
        <v>2</v>
      </c>
      <c r="C238" s="75">
        <v>1</v>
      </c>
      <c r="D238" s="75">
        <v>1</v>
      </c>
      <c r="E238" s="75">
        <v>3</v>
      </c>
      <c r="F238" s="76">
        <v>1</v>
      </c>
      <c r="G238" s="77" t="s">
        <v>179</v>
      </c>
      <c r="H238" s="42">
        <v>209</v>
      </c>
      <c r="I238" s="60">
        <v>0</v>
      </c>
      <c r="J238" s="60">
        <v>0</v>
      </c>
      <c r="K238" s="60">
        <v>0</v>
      </c>
      <c r="L238" s="60"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6">
        <v>3</v>
      </c>
      <c r="B239" s="75">
        <v>2</v>
      </c>
      <c r="C239" s="75">
        <v>1</v>
      </c>
      <c r="D239" s="75">
        <v>1</v>
      </c>
      <c r="E239" s="75">
        <v>3</v>
      </c>
      <c r="F239" s="76">
        <v>2</v>
      </c>
      <c r="G239" s="77" t="s">
        <v>180</v>
      </c>
      <c r="H239" s="42">
        <v>210</v>
      </c>
      <c r="I239" s="60">
        <v>0</v>
      </c>
      <c r="J239" s="60">
        <v>0</v>
      </c>
      <c r="K239" s="60">
        <v>0</v>
      </c>
      <c r="L239" s="60">
        <v>0</v>
      </c>
      <c r="M239" s="1"/>
      <c r="N239" s="1"/>
      <c r="O239" s="1"/>
      <c r="P239" s="1"/>
      <c r="Q239" s="1"/>
      <c r="R239" s="1"/>
      <c r="S239" s="1"/>
    </row>
    <row r="240" spans="1:19" ht="27" hidden="1" customHeight="1" collapsed="1">
      <c r="A240" s="53">
        <v>3</v>
      </c>
      <c r="B240" s="54">
        <v>2</v>
      </c>
      <c r="C240" s="54">
        <v>1</v>
      </c>
      <c r="D240" s="54">
        <v>2</v>
      </c>
      <c r="E240" s="54"/>
      <c r="F240" s="56"/>
      <c r="G240" s="55" t="s">
        <v>181</v>
      </c>
      <c r="H240" s="42">
        <v>211</v>
      </c>
      <c r="I240" s="43">
        <f>I241</f>
        <v>0</v>
      </c>
      <c r="J240" s="43">
        <f>J241</f>
        <v>0</v>
      </c>
      <c r="K240" s="43">
        <f>K241</f>
        <v>0</v>
      </c>
      <c r="L240" s="43">
        <f>L241</f>
        <v>0</v>
      </c>
      <c r="M240" s="1"/>
      <c r="N240" s="1"/>
      <c r="O240" s="1"/>
      <c r="P240" s="1"/>
      <c r="Q240" s="1"/>
      <c r="R240" s="1"/>
      <c r="S240" s="1"/>
    </row>
    <row r="241" spans="1:19" ht="14.25" hidden="1" customHeight="1" collapsed="1">
      <c r="A241" s="53">
        <v>3</v>
      </c>
      <c r="B241" s="54">
        <v>2</v>
      </c>
      <c r="C241" s="54">
        <v>1</v>
      </c>
      <c r="D241" s="54">
        <v>2</v>
      </c>
      <c r="E241" s="54">
        <v>1</v>
      </c>
      <c r="F241" s="56"/>
      <c r="G241" s="55" t="s">
        <v>181</v>
      </c>
      <c r="H241" s="42">
        <v>212</v>
      </c>
      <c r="I241" s="43">
        <f>SUM(I242:I243)</f>
        <v>0</v>
      </c>
      <c r="J241" s="83">
        <f>SUM(J242:J243)</f>
        <v>0</v>
      </c>
      <c r="K241" s="44">
        <f>SUM(K242:K243)</f>
        <v>0</v>
      </c>
      <c r="L241" s="44">
        <f>SUM(L242:L243)</f>
        <v>0</v>
      </c>
      <c r="M241" s="1"/>
      <c r="N241" s="1"/>
      <c r="O241" s="1"/>
      <c r="P241" s="1"/>
      <c r="Q241" s="1"/>
      <c r="R241" s="1"/>
      <c r="S241" s="1"/>
    </row>
    <row r="242" spans="1:19" ht="27" hidden="1" customHeight="1" collapsed="1">
      <c r="A242" s="66">
        <v>3</v>
      </c>
      <c r="B242" s="74">
        <v>2</v>
      </c>
      <c r="C242" s="75">
        <v>1</v>
      </c>
      <c r="D242" s="75">
        <v>2</v>
      </c>
      <c r="E242" s="75">
        <v>1</v>
      </c>
      <c r="F242" s="76">
        <v>1</v>
      </c>
      <c r="G242" s="77" t="s">
        <v>182</v>
      </c>
      <c r="H242" s="42">
        <v>213</v>
      </c>
      <c r="I242" s="60">
        <v>0</v>
      </c>
      <c r="J242" s="60">
        <v>0</v>
      </c>
      <c r="K242" s="60">
        <v>0</v>
      </c>
      <c r="L242" s="60">
        <v>0</v>
      </c>
      <c r="M242" s="1"/>
      <c r="N242" s="1"/>
      <c r="O242" s="1"/>
      <c r="P242" s="1"/>
      <c r="Q242" s="1"/>
      <c r="R242" s="1"/>
      <c r="S242" s="1"/>
    </row>
    <row r="243" spans="1:19" ht="25.5" hidden="1" customHeight="1" collapsed="1">
      <c r="A243" s="53">
        <v>3</v>
      </c>
      <c r="B243" s="54">
        <v>2</v>
      </c>
      <c r="C243" s="54">
        <v>1</v>
      </c>
      <c r="D243" s="54">
        <v>2</v>
      </c>
      <c r="E243" s="54">
        <v>1</v>
      </c>
      <c r="F243" s="56">
        <v>2</v>
      </c>
      <c r="G243" s="55" t="s">
        <v>183</v>
      </c>
      <c r="H243" s="42">
        <v>214</v>
      </c>
      <c r="I243" s="60">
        <v>0</v>
      </c>
      <c r="J243" s="60">
        <v>0</v>
      </c>
      <c r="K243" s="60">
        <v>0</v>
      </c>
      <c r="L243" s="60">
        <v>0</v>
      </c>
      <c r="M243" s="1"/>
      <c r="N243" s="1"/>
      <c r="O243" s="1"/>
      <c r="P243" s="1"/>
      <c r="Q243" s="1"/>
      <c r="R243" s="1"/>
      <c r="S243" s="1"/>
    </row>
    <row r="244" spans="1:19" ht="26.25" hidden="1" customHeight="1" collapsed="1">
      <c r="A244" s="48">
        <v>3</v>
      </c>
      <c r="B244" s="46">
        <v>2</v>
      </c>
      <c r="C244" s="46">
        <v>1</v>
      </c>
      <c r="D244" s="46">
        <v>3</v>
      </c>
      <c r="E244" s="46"/>
      <c r="F244" s="49"/>
      <c r="G244" s="47" t="s">
        <v>184</v>
      </c>
      <c r="H244" s="42">
        <v>215</v>
      </c>
      <c r="I244" s="63">
        <f>I245</f>
        <v>0</v>
      </c>
      <c r="J244" s="84">
        <f>J245</f>
        <v>0</v>
      </c>
      <c r="K244" s="64">
        <f>K245</f>
        <v>0</v>
      </c>
      <c r="L244" s="64">
        <f>L245</f>
        <v>0</v>
      </c>
      <c r="M244" s="1"/>
      <c r="N244" s="1"/>
      <c r="O244" s="1"/>
      <c r="P244" s="1"/>
      <c r="Q244" s="1"/>
      <c r="R244" s="1"/>
      <c r="S244" s="1"/>
    </row>
    <row r="245" spans="1:19" ht="29.25" hidden="1" customHeight="1" collapsed="1">
      <c r="A245" s="53">
        <v>3</v>
      </c>
      <c r="B245" s="54">
        <v>2</v>
      </c>
      <c r="C245" s="54">
        <v>1</v>
      </c>
      <c r="D245" s="54">
        <v>3</v>
      </c>
      <c r="E245" s="54">
        <v>1</v>
      </c>
      <c r="F245" s="56"/>
      <c r="G245" s="47" t="s">
        <v>184</v>
      </c>
      <c r="H245" s="42">
        <v>216</v>
      </c>
      <c r="I245" s="43">
        <f>I246+I247</f>
        <v>0</v>
      </c>
      <c r="J245" s="43">
        <f>J246+J247</f>
        <v>0</v>
      </c>
      <c r="K245" s="43">
        <f>K246+K247</f>
        <v>0</v>
      </c>
      <c r="L245" s="43">
        <f>L246+L247</f>
        <v>0</v>
      </c>
      <c r="M245" s="1"/>
      <c r="N245" s="1"/>
      <c r="O245" s="1"/>
      <c r="P245" s="1"/>
      <c r="Q245" s="1"/>
      <c r="R245" s="1"/>
      <c r="S245" s="1"/>
    </row>
    <row r="246" spans="1:19" ht="30" hidden="1" customHeight="1" collapsed="1">
      <c r="A246" s="53">
        <v>3</v>
      </c>
      <c r="B246" s="54">
        <v>2</v>
      </c>
      <c r="C246" s="54">
        <v>1</v>
      </c>
      <c r="D246" s="54">
        <v>3</v>
      </c>
      <c r="E246" s="54">
        <v>1</v>
      </c>
      <c r="F246" s="56">
        <v>1</v>
      </c>
      <c r="G246" s="55" t="s">
        <v>185</v>
      </c>
      <c r="H246" s="42">
        <v>217</v>
      </c>
      <c r="I246" s="60">
        <v>0</v>
      </c>
      <c r="J246" s="60">
        <v>0</v>
      </c>
      <c r="K246" s="60">
        <v>0</v>
      </c>
      <c r="L246" s="60">
        <v>0</v>
      </c>
      <c r="M246" s="1"/>
      <c r="N246" s="1"/>
      <c r="O246" s="1"/>
      <c r="P246" s="1"/>
      <c r="Q246" s="1"/>
      <c r="R246" s="1"/>
      <c r="S246" s="1"/>
    </row>
    <row r="247" spans="1:19" ht="27.75" hidden="1" customHeight="1" collapsed="1">
      <c r="A247" s="53">
        <v>3</v>
      </c>
      <c r="B247" s="54">
        <v>2</v>
      </c>
      <c r="C247" s="54">
        <v>1</v>
      </c>
      <c r="D247" s="54">
        <v>3</v>
      </c>
      <c r="E247" s="54">
        <v>1</v>
      </c>
      <c r="F247" s="56">
        <v>2</v>
      </c>
      <c r="G247" s="55" t="s">
        <v>186</v>
      </c>
      <c r="H247" s="42">
        <v>218</v>
      </c>
      <c r="I247" s="103">
        <v>0</v>
      </c>
      <c r="J247" s="100">
        <v>0</v>
      </c>
      <c r="K247" s="103">
        <v>0</v>
      </c>
      <c r="L247" s="103">
        <v>0</v>
      </c>
      <c r="M247" s="1"/>
      <c r="N247" s="1"/>
      <c r="O247" s="1"/>
      <c r="P247" s="1"/>
      <c r="Q247" s="1"/>
      <c r="R247" s="1"/>
      <c r="S247" s="1"/>
    </row>
    <row r="248" spans="1:19" ht="12" hidden="1" customHeight="1" collapsed="1">
      <c r="A248" s="53">
        <v>3</v>
      </c>
      <c r="B248" s="54">
        <v>2</v>
      </c>
      <c r="C248" s="54">
        <v>1</v>
      </c>
      <c r="D248" s="54">
        <v>4</v>
      </c>
      <c r="E248" s="54"/>
      <c r="F248" s="56"/>
      <c r="G248" s="55" t="s">
        <v>187</v>
      </c>
      <c r="H248" s="42">
        <v>219</v>
      </c>
      <c r="I248" s="43">
        <f>I249</f>
        <v>0</v>
      </c>
      <c r="J248" s="44">
        <f>J249</f>
        <v>0</v>
      </c>
      <c r="K248" s="43">
        <f>K249</f>
        <v>0</v>
      </c>
      <c r="L248" s="44">
        <f>L249</f>
        <v>0</v>
      </c>
      <c r="M248" s="1"/>
      <c r="N248" s="1"/>
      <c r="O248" s="1"/>
      <c r="P248" s="1"/>
      <c r="Q248" s="1"/>
      <c r="R248" s="1"/>
      <c r="S248" s="1"/>
    </row>
    <row r="249" spans="1:19" ht="14.25" hidden="1" customHeight="1" collapsed="1">
      <c r="A249" s="48">
        <v>3</v>
      </c>
      <c r="B249" s="46">
        <v>2</v>
      </c>
      <c r="C249" s="46">
        <v>1</v>
      </c>
      <c r="D249" s="46">
        <v>4</v>
      </c>
      <c r="E249" s="46">
        <v>1</v>
      </c>
      <c r="F249" s="49"/>
      <c r="G249" s="47" t="s">
        <v>187</v>
      </c>
      <c r="H249" s="42">
        <v>220</v>
      </c>
      <c r="I249" s="63">
        <f>SUM(I250:I251)</f>
        <v>0</v>
      </c>
      <c r="J249" s="84">
        <f>SUM(J250:J251)</f>
        <v>0</v>
      </c>
      <c r="K249" s="64">
        <f>SUM(K250:K251)</f>
        <v>0</v>
      </c>
      <c r="L249" s="64">
        <f>SUM(L250:L251)</f>
        <v>0</v>
      </c>
      <c r="M249" s="1"/>
      <c r="N249" s="1"/>
      <c r="O249" s="1"/>
      <c r="P249" s="1"/>
      <c r="Q249" s="1"/>
      <c r="R249" s="1"/>
      <c r="S249" s="1"/>
    </row>
    <row r="250" spans="1:19" ht="25.5" hidden="1" customHeight="1" collapsed="1">
      <c r="A250" s="53">
        <v>3</v>
      </c>
      <c r="B250" s="54">
        <v>2</v>
      </c>
      <c r="C250" s="54">
        <v>1</v>
      </c>
      <c r="D250" s="54">
        <v>4</v>
      </c>
      <c r="E250" s="54">
        <v>1</v>
      </c>
      <c r="F250" s="56">
        <v>1</v>
      </c>
      <c r="G250" s="55" t="s">
        <v>188</v>
      </c>
      <c r="H250" s="42">
        <v>221</v>
      </c>
      <c r="I250" s="60">
        <v>0</v>
      </c>
      <c r="J250" s="60">
        <v>0</v>
      </c>
      <c r="K250" s="60">
        <v>0</v>
      </c>
      <c r="L250" s="60">
        <v>0</v>
      </c>
      <c r="M250" s="1"/>
      <c r="N250" s="1"/>
      <c r="O250" s="1"/>
      <c r="P250" s="1"/>
      <c r="Q250" s="1"/>
      <c r="R250" s="1"/>
      <c r="S250" s="1"/>
    </row>
    <row r="251" spans="1:19" ht="18.75" hidden="1" customHeight="1" collapsed="1">
      <c r="A251" s="53">
        <v>3</v>
      </c>
      <c r="B251" s="54">
        <v>2</v>
      </c>
      <c r="C251" s="54">
        <v>1</v>
      </c>
      <c r="D251" s="54">
        <v>4</v>
      </c>
      <c r="E251" s="54">
        <v>1</v>
      </c>
      <c r="F251" s="56">
        <v>2</v>
      </c>
      <c r="G251" s="55" t="s">
        <v>189</v>
      </c>
      <c r="H251" s="42">
        <v>222</v>
      </c>
      <c r="I251" s="60">
        <v>0</v>
      </c>
      <c r="J251" s="60">
        <v>0</v>
      </c>
      <c r="K251" s="60">
        <v>0</v>
      </c>
      <c r="L251" s="60">
        <v>0</v>
      </c>
      <c r="M251" s="1"/>
      <c r="N251" s="1"/>
      <c r="O251" s="1"/>
      <c r="P251" s="1"/>
      <c r="Q251" s="1"/>
      <c r="R251" s="1"/>
      <c r="S251" s="1"/>
    </row>
    <row r="252" spans="1:19" hidden="1" collapsed="1">
      <c r="A252" s="53">
        <v>3</v>
      </c>
      <c r="B252" s="54">
        <v>2</v>
      </c>
      <c r="C252" s="54">
        <v>1</v>
      </c>
      <c r="D252" s="54">
        <v>5</v>
      </c>
      <c r="E252" s="54"/>
      <c r="F252" s="56"/>
      <c r="G252" s="55" t="s">
        <v>190</v>
      </c>
      <c r="H252" s="42">
        <v>223</v>
      </c>
      <c r="I252" s="43">
        <f t="shared" ref="I252:L253" si="24">I253</f>
        <v>0</v>
      </c>
      <c r="J252" s="83">
        <f t="shared" si="24"/>
        <v>0</v>
      </c>
      <c r="K252" s="44">
        <f t="shared" si="24"/>
        <v>0</v>
      </c>
      <c r="L252" s="44">
        <f t="shared" si="24"/>
        <v>0</v>
      </c>
      <c r="M252" s="1"/>
      <c r="N252" s="1"/>
      <c r="O252" s="1"/>
      <c r="P252" s="1"/>
      <c r="Q252" s="1"/>
      <c r="R252" s="1"/>
      <c r="S252" s="1"/>
    </row>
    <row r="253" spans="1:19" ht="16.5" hidden="1" customHeight="1" collapsed="1">
      <c r="A253" s="53">
        <v>3</v>
      </c>
      <c r="B253" s="54">
        <v>2</v>
      </c>
      <c r="C253" s="54">
        <v>1</v>
      </c>
      <c r="D253" s="54">
        <v>5</v>
      </c>
      <c r="E253" s="54">
        <v>1</v>
      </c>
      <c r="F253" s="56"/>
      <c r="G253" s="55" t="s">
        <v>190</v>
      </c>
      <c r="H253" s="42">
        <v>224</v>
      </c>
      <c r="I253" s="44">
        <f t="shared" si="24"/>
        <v>0</v>
      </c>
      <c r="J253" s="83">
        <f t="shared" si="24"/>
        <v>0</v>
      </c>
      <c r="K253" s="44">
        <f t="shared" si="24"/>
        <v>0</v>
      </c>
      <c r="L253" s="44">
        <f t="shared" si="24"/>
        <v>0</v>
      </c>
      <c r="M253" s="1"/>
      <c r="N253" s="1"/>
      <c r="O253" s="1"/>
      <c r="P253" s="1"/>
      <c r="Q253" s="1"/>
      <c r="R253" s="1"/>
      <c r="S253" s="1"/>
    </row>
    <row r="254" spans="1:19" hidden="1" collapsed="1">
      <c r="A254" s="74">
        <v>3</v>
      </c>
      <c r="B254" s="75">
        <v>2</v>
      </c>
      <c r="C254" s="75">
        <v>1</v>
      </c>
      <c r="D254" s="75">
        <v>5</v>
      </c>
      <c r="E254" s="75">
        <v>1</v>
      </c>
      <c r="F254" s="76">
        <v>1</v>
      </c>
      <c r="G254" s="55" t="s">
        <v>190</v>
      </c>
      <c r="H254" s="42">
        <v>225</v>
      </c>
      <c r="I254" s="103">
        <v>0</v>
      </c>
      <c r="J254" s="103">
        <v>0</v>
      </c>
      <c r="K254" s="103">
        <v>0</v>
      </c>
      <c r="L254" s="103"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53">
        <v>3</v>
      </c>
      <c r="B255" s="54">
        <v>2</v>
      </c>
      <c r="C255" s="54">
        <v>1</v>
      </c>
      <c r="D255" s="54">
        <v>6</v>
      </c>
      <c r="E255" s="54"/>
      <c r="F255" s="56"/>
      <c r="G255" s="55" t="s">
        <v>191</v>
      </c>
      <c r="H255" s="42">
        <v>226</v>
      </c>
      <c r="I255" s="43">
        <f t="shared" ref="I255:L256" si="25">I256</f>
        <v>0</v>
      </c>
      <c r="J255" s="83">
        <f t="shared" si="25"/>
        <v>0</v>
      </c>
      <c r="K255" s="44">
        <f t="shared" si="25"/>
        <v>0</v>
      </c>
      <c r="L255" s="44">
        <f t="shared" si="25"/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53">
        <v>3</v>
      </c>
      <c r="B256" s="53">
        <v>2</v>
      </c>
      <c r="C256" s="54">
        <v>1</v>
      </c>
      <c r="D256" s="54">
        <v>6</v>
      </c>
      <c r="E256" s="54">
        <v>1</v>
      </c>
      <c r="F256" s="56"/>
      <c r="G256" s="55" t="s">
        <v>191</v>
      </c>
      <c r="H256" s="42">
        <v>227</v>
      </c>
      <c r="I256" s="43">
        <f t="shared" si="25"/>
        <v>0</v>
      </c>
      <c r="J256" s="83">
        <f t="shared" si="25"/>
        <v>0</v>
      </c>
      <c r="K256" s="44">
        <f t="shared" si="25"/>
        <v>0</v>
      </c>
      <c r="L256" s="44">
        <f t="shared" si="25"/>
        <v>0</v>
      </c>
      <c r="M256" s="1"/>
      <c r="N256" s="1"/>
      <c r="O256" s="1"/>
      <c r="P256" s="1"/>
      <c r="Q256" s="1"/>
      <c r="R256" s="1"/>
      <c r="S256" s="1"/>
    </row>
    <row r="257" spans="1:19" ht="15.75" hidden="1" customHeight="1" collapsed="1">
      <c r="A257" s="48">
        <v>3</v>
      </c>
      <c r="B257" s="48">
        <v>2</v>
      </c>
      <c r="C257" s="54">
        <v>1</v>
      </c>
      <c r="D257" s="54">
        <v>6</v>
      </c>
      <c r="E257" s="54">
        <v>1</v>
      </c>
      <c r="F257" s="56">
        <v>1</v>
      </c>
      <c r="G257" s="55" t="s">
        <v>191</v>
      </c>
      <c r="H257" s="42">
        <v>228</v>
      </c>
      <c r="I257" s="103">
        <v>0</v>
      </c>
      <c r="J257" s="103">
        <v>0</v>
      </c>
      <c r="K257" s="103">
        <v>0</v>
      </c>
      <c r="L257" s="103">
        <v>0</v>
      </c>
      <c r="M257" s="1"/>
      <c r="N257" s="1"/>
      <c r="O257" s="1"/>
      <c r="P257" s="1"/>
      <c r="Q257" s="1"/>
      <c r="R257" s="1"/>
      <c r="S257" s="1"/>
    </row>
    <row r="258" spans="1:19" ht="13.5" hidden="1" customHeight="1" collapsed="1">
      <c r="A258" s="53">
        <v>3</v>
      </c>
      <c r="B258" s="53">
        <v>2</v>
      </c>
      <c r="C258" s="54">
        <v>1</v>
      </c>
      <c r="D258" s="54">
        <v>7</v>
      </c>
      <c r="E258" s="54"/>
      <c r="F258" s="56"/>
      <c r="G258" s="55" t="s">
        <v>192</v>
      </c>
      <c r="H258" s="42">
        <v>229</v>
      </c>
      <c r="I258" s="43">
        <f>I259</f>
        <v>0</v>
      </c>
      <c r="J258" s="83">
        <f>J259</f>
        <v>0</v>
      </c>
      <c r="K258" s="44">
        <f>K259</f>
        <v>0</v>
      </c>
      <c r="L258" s="44">
        <f>L259</f>
        <v>0</v>
      </c>
      <c r="M258" s="1"/>
      <c r="N258" s="1"/>
      <c r="O258" s="1"/>
      <c r="P258" s="1"/>
      <c r="Q258" s="1"/>
      <c r="R258" s="1"/>
      <c r="S258" s="1"/>
    </row>
    <row r="259" spans="1:19" hidden="1" collapsed="1">
      <c r="A259" s="53">
        <v>3</v>
      </c>
      <c r="B259" s="54">
        <v>2</v>
      </c>
      <c r="C259" s="54">
        <v>1</v>
      </c>
      <c r="D259" s="54">
        <v>7</v>
      </c>
      <c r="E259" s="54">
        <v>1</v>
      </c>
      <c r="F259" s="56"/>
      <c r="G259" s="55" t="s">
        <v>192</v>
      </c>
      <c r="H259" s="42">
        <v>230</v>
      </c>
      <c r="I259" s="43">
        <f>I260+I261</f>
        <v>0</v>
      </c>
      <c r="J259" s="43">
        <f>J260+J261</f>
        <v>0</v>
      </c>
      <c r="K259" s="43">
        <f>K260+K261</f>
        <v>0</v>
      </c>
      <c r="L259" s="43">
        <f>L260+L261</f>
        <v>0</v>
      </c>
      <c r="M259" s="1"/>
      <c r="N259" s="1"/>
      <c r="O259" s="1"/>
      <c r="P259" s="1"/>
      <c r="Q259" s="1"/>
      <c r="R259" s="1"/>
      <c r="S259" s="1"/>
    </row>
    <row r="260" spans="1:19" ht="27" hidden="1" customHeight="1" collapsed="1">
      <c r="A260" s="53">
        <v>3</v>
      </c>
      <c r="B260" s="54">
        <v>2</v>
      </c>
      <c r="C260" s="54">
        <v>1</v>
      </c>
      <c r="D260" s="54">
        <v>7</v>
      </c>
      <c r="E260" s="54">
        <v>1</v>
      </c>
      <c r="F260" s="56">
        <v>1</v>
      </c>
      <c r="G260" s="55" t="s">
        <v>193</v>
      </c>
      <c r="H260" s="42">
        <v>231</v>
      </c>
      <c r="I260" s="59">
        <v>0</v>
      </c>
      <c r="J260" s="60">
        <v>0</v>
      </c>
      <c r="K260" s="60">
        <v>0</v>
      </c>
      <c r="L260" s="60">
        <v>0</v>
      </c>
      <c r="M260" s="1"/>
      <c r="N260" s="1"/>
      <c r="O260" s="1"/>
      <c r="P260" s="1"/>
      <c r="Q260" s="1"/>
      <c r="R260" s="1"/>
      <c r="S260" s="1"/>
    </row>
    <row r="261" spans="1:19" ht="24.75" hidden="1" customHeight="1" collapsed="1">
      <c r="A261" s="53">
        <v>3</v>
      </c>
      <c r="B261" s="54">
        <v>2</v>
      </c>
      <c r="C261" s="54">
        <v>1</v>
      </c>
      <c r="D261" s="54">
        <v>7</v>
      </c>
      <c r="E261" s="54">
        <v>1</v>
      </c>
      <c r="F261" s="56">
        <v>2</v>
      </c>
      <c r="G261" s="55" t="s">
        <v>194</v>
      </c>
      <c r="H261" s="42">
        <v>232</v>
      </c>
      <c r="I261" s="60">
        <v>0</v>
      </c>
      <c r="J261" s="60">
        <v>0</v>
      </c>
      <c r="K261" s="60">
        <v>0</v>
      </c>
      <c r="L261" s="60">
        <v>0</v>
      </c>
      <c r="M261" s="1"/>
      <c r="N261" s="1"/>
      <c r="O261" s="1"/>
      <c r="P261" s="1"/>
      <c r="Q261" s="1"/>
      <c r="R261" s="1"/>
      <c r="S261" s="1"/>
    </row>
    <row r="262" spans="1:19" ht="38.25" hidden="1" customHeight="1" collapsed="1">
      <c r="A262" s="53">
        <v>3</v>
      </c>
      <c r="B262" s="54">
        <v>2</v>
      </c>
      <c r="C262" s="54">
        <v>2</v>
      </c>
      <c r="D262" s="109"/>
      <c r="E262" s="109"/>
      <c r="F262" s="110"/>
      <c r="G262" s="55" t="s">
        <v>195</v>
      </c>
      <c r="H262" s="42">
        <v>233</v>
      </c>
      <c r="I262" s="43">
        <f>SUM(I263+I272+I276+I280+I284+I287+I290)</f>
        <v>0</v>
      </c>
      <c r="J262" s="83">
        <f>SUM(J263+J272+J276+J280+J284+J287+J290)</f>
        <v>0</v>
      </c>
      <c r="K262" s="44">
        <f>SUM(K263+K272+K276+K280+K284+K287+K290)</f>
        <v>0</v>
      </c>
      <c r="L262" s="44">
        <f>SUM(L263+L272+L276+L280+L284+L287+L290)</f>
        <v>0</v>
      </c>
      <c r="M262" s="1"/>
      <c r="N262" s="1"/>
      <c r="O262" s="1"/>
      <c r="P262" s="1"/>
      <c r="Q262" s="1"/>
      <c r="R262" s="1"/>
      <c r="S262" s="1"/>
    </row>
    <row r="263" spans="1:19" hidden="1" collapsed="1">
      <c r="A263" s="53">
        <v>3</v>
      </c>
      <c r="B263" s="54">
        <v>2</v>
      </c>
      <c r="C263" s="54">
        <v>2</v>
      </c>
      <c r="D263" s="54">
        <v>1</v>
      </c>
      <c r="E263" s="54"/>
      <c r="F263" s="56"/>
      <c r="G263" s="55" t="s">
        <v>196</v>
      </c>
      <c r="H263" s="42">
        <v>234</v>
      </c>
      <c r="I263" s="43">
        <f>I264</f>
        <v>0</v>
      </c>
      <c r="J263" s="43">
        <f>J264</f>
        <v>0</v>
      </c>
      <c r="K263" s="43">
        <f>K264</f>
        <v>0</v>
      </c>
      <c r="L263" s="43">
        <f>L264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57">
        <v>3</v>
      </c>
      <c r="B264" s="53">
        <v>2</v>
      </c>
      <c r="C264" s="54">
        <v>2</v>
      </c>
      <c r="D264" s="54">
        <v>1</v>
      </c>
      <c r="E264" s="54">
        <v>1</v>
      </c>
      <c r="F264" s="56"/>
      <c r="G264" s="55" t="s">
        <v>174</v>
      </c>
      <c r="H264" s="42">
        <v>235</v>
      </c>
      <c r="I264" s="43">
        <f>SUM(I265)</f>
        <v>0</v>
      </c>
      <c r="J264" s="43">
        <f>SUM(J265)</f>
        <v>0</v>
      </c>
      <c r="K264" s="43">
        <f>SUM(K265)</f>
        <v>0</v>
      </c>
      <c r="L264" s="43">
        <f>SUM(L265)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7">
        <v>3</v>
      </c>
      <c r="B265" s="53">
        <v>2</v>
      </c>
      <c r="C265" s="54">
        <v>2</v>
      </c>
      <c r="D265" s="54">
        <v>1</v>
      </c>
      <c r="E265" s="54">
        <v>1</v>
      </c>
      <c r="F265" s="56">
        <v>1</v>
      </c>
      <c r="G265" s="55" t="s">
        <v>174</v>
      </c>
      <c r="H265" s="42">
        <v>236</v>
      </c>
      <c r="I265" s="60">
        <v>0</v>
      </c>
      <c r="J265" s="60">
        <v>0</v>
      </c>
      <c r="K265" s="60">
        <v>0</v>
      </c>
      <c r="L265" s="60">
        <v>0</v>
      </c>
      <c r="M265" s="1"/>
      <c r="N265" s="1"/>
      <c r="O265" s="1"/>
      <c r="P265" s="1"/>
      <c r="Q265" s="1"/>
      <c r="R265" s="1"/>
      <c r="S265" s="1"/>
    </row>
    <row r="266" spans="1:19" ht="15" hidden="1" customHeight="1" collapsed="1">
      <c r="A266" s="57">
        <v>3</v>
      </c>
      <c r="B266" s="53">
        <v>2</v>
      </c>
      <c r="C266" s="54">
        <v>2</v>
      </c>
      <c r="D266" s="54">
        <v>1</v>
      </c>
      <c r="E266" s="54">
        <v>2</v>
      </c>
      <c r="F266" s="56"/>
      <c r="G266" s="55" t="s">
        <v>197</v>
      </c>
      <c r="H266" s="42">
        <v>237</v>
      </c>
      <c r="I266" s="43">
        <f>SUM(I267:I268)</f>
        <v>0</v>
      </c>
      <c r="J266" s="43">
        <f>SUM(J267:J268)</f>
        <v>0</v>
      </c>
      <c r="K266" s="43">
        <f>SUM(K267:K268)</f>
        <v>0</v>
      </c>
      <c r="L266" s="43">
        <f>SUM(L267:L268)</f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7">
        <v>3</v>
      </c>
      <c r="B267" s="53">
        <v>2</v>
      </c>
      <c r="C267" s="54">
        <v>2</v>
      </c>
      <c r="D267" s="54">
        <v>1</v>
      </c>
      <c r="E267" s="54">
        <v>2</v>
      </c>
      <c r="F267" s="56">
        <v>1</v>
      </c>
      <c r="G267" s="55" t="s">
        <v>176</v>
      </c>
      <c r="H267" s="42">
        <v>238</v>
      </c>
      <c r="I267" s="60">
        <v>0</v>
      </c>
      <c r="J267" s="59">
        <v>0</v>
      </c>
      <c r="K267" s="60">
        <v>0</v>
      </c>
      <c r="L267" s="60"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7">
        <v>3</v>
      </c>
      <c r="B268" s="53">
        <v>2</v>
      </c>
      <c r="C268" s="54">
        <v>2</v>
      </c>
      <c r="D268" s="54">
        <v>1</v>
      </c>
      <c r="E268" s="54">
        <v>2</v>
      </c>
      <c r="F268" s="56">
        <v>2</v>
      </c>
      <c r="G268" s="55" t="s">
        <v>177</v>
      </c>
      <c r="H268" s="42">
        <v>239</v>
      </c>
      <c r="I268" s="60">
        <v>0</v>
      </c>
      <c r="J268" s="59">
        <v>0</v>
      </c>
      <c r="K268" s="60">
        <v>0</v>
      </c>
      <c r="L268" s="60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7">
        <v>3</v>
      </c>
      <c r="B269" s="53">
        <v>2</v>
      </c>
      <c r="C269" s="54">
        <v>2</v>
      </c>
      <c r="D269" s="54">
        <v>1</v>
      </c>
      <c r="E269" s="54">
        <v>3</v>
      </c>
      <c r="F269" s="56"/>
      <c r="G269" s="55" t="s">
        <v>178</v>
      </c>
      <c r="H269" s="42">
        <v>240</v>
      </c>
      <c r="I269" s="43">
        <f>SUM(I270:I271)</f>
        <v>0</v>
      </c>
      <c r="J269" s="43">
        <f>SUM(J270:J271)</f>
        <v>0</v>
      </c>
      <c r="K269" s="43">
        <f>SUM(K270:K271)</f>
        <v>0</v>
      </c>
      <c r="L269" s="43">
        <f>SUM(L270:L271)</f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7">
        <v>3</v>
      </c>
      <c r="B270" s="53">
        <v>2</v>
      </c>
      <c r="C270" s="54">
        <v>2</v>
      </c>
      <c r="D270" s="54">
        <v>1</v>
      </c>
      <c r="E270" s="54">
        <v>3</v>
      </c>
      <c r="F270" s="56">
        <v>1</v>
      </c>
      <c r="G270" s="55" t="s">
        <v>179</v>
      </c>
      <c r="H270" s="42">
        <v>241</v>
      </c>
      <c r="I270" s="60">
        <v>0</v>
      </c>
      <c r="J270" s="59">
        <v>0</v>
      </c>
      <c r="K270" s="60">
        <v>0</v>
      </c>
      <c r="L270" s="60"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7">
        <v>3</v>
      </c>
      <c r="B271" s="53">
        <v>2</v>
      </c>
      <c r="C271" s="54">
        <v>2</v>
      </c>
      <c r="D271" s="54">
        <v>1</v>
      </c>
      <c r="E271" s="54">
        <v>3</v>
      </c>
      <c r="F271" s="56">
        <v>2</v>
      </c>
      <c r="G271" s="55" t="s">
        <v>198</v>
      </c>
      <c r="H271" s="42">
        <v>242</v>
      </c>
      <c r="I271" s="60">
        <v>0</v>
      </c>
      <c r="J271" s="59">
        <v>0</v>
      </c>
      <c r="K271" s="60">
        <v>0</v>
      </c>
      <c r="L271" s="60">
        <v>0</v>
      </c>
      <c r="M271" s="1"/>
      <c r="N271" s="1"/>
      <c r="O271" s="1"/>
      <c r="P271" s="1"/>
      <c r="Q271" s="1"/>
      <c r="R271" s="1"/>
      <c r="S271" s="1"/>
    </row>
    <row r="272" spans="1:19" ht="25.5" hidden="1" customHeight="1" collapsed="1">
      <c r="A272" s="57">
        <v>3</v>
      </c>
      <c r="B272" s="53">
        <v>2</v>
      </c>
      <c r="C272" s="54">
        <v>2</v>
      </c>
      <c r="D272" s="54">
        <v>2</v>
      </c>
      <c r="E272" s="54"/>
      <c r="F272" s="56"/>
      <c r="G272" s="55" t="s">
        <v>199</v>
      </c>
      <c r="H272" s="42">
        <v>243</v>
      </c>
      <c r="I272" s="43">
        <f>I273</f>
        <v>0</v>
      </c>
      <c r="J272" s="44">
        <f>J273</f>
        <v>0</v>
      </c>
      <c r="K272" s="43">
        <f>K273</f>
        <v>0</v>
      </c>
      <c r="L272" s="44">
        <f>L273</f>
        <v>0</v>
      </c>
      <c r="M272" s="1"/>
      <c r="N272" s="1"/>
      <c r="O272" s="1"/>
      <c r="P272" s="1"/>
      <c r="Q272" s="1"/>
      <c r="R272" s="1"/>
      <c r="S272" s="1"/>
    </row>
    <row r="273" spans="1:19" ht="20.25" hidden="1" customHeight="1" collapsed="1">
      <c r="A273" s="53">
        <v>3</v>
      </c>
      <c r="B273" s="54">
        <v>2</v>
      </c>
      <c r="C273" s="46">
        <v>2</v>
      </c>
      <c r="D273" s="46">
        <v>2</v>
      </c>
      <c r="E273" s="46">
        <v>1</v>
      </c>
      <c r="F273" s="49"/>
      <c r="G273" s="55" t="s">
        <v>199</v>
      </c>
      <c r="H273" s="42">
        <v>244</v>
      </c>
      <c r="I273" s="63">
        <f>SUM(I274:I275)</f>
        <v>0</v>
      </c>
      <c r="J273" s="84">
        <f>SUM(J274:J275)</f>
        <v>0</v>
      </c>
      <c r="K273" s="64">
        <f>SUM(K274:K275)</f>
        <v>0</v>
      </c>
      <c r="L273" s="64">
        <f>SUM(L274:L275)</f>
        <v>0</v>
      </c>
      <c r="M273" s="1"/>
      <c r="N273" s="1"/>
      <c r="O273" s="1"/>
      <c r="P273" s="1"/>
      <c r="Q273" s="1"/>
      <c r="R273" s="1"/>
      <c r="S273" s="1"/>
    </row>
    <row r="274" spans="1:19" ht="25.5" hidden="1" customHeight="1" collapsed="1">
      <c r="A274" s="53">
        <v>3</v>
      </c>
      <c r="B274" s="54">
        <v>2</v>
      </c>
      <c r="C274" s="54">
        <v>2</v>
      </c>
      <c r="D274" s="54">
        <v>2</v>
      </c>
      <c r="E274" s="54">
        <v>1</v>
      </c>
      <c r="F274" s="56">
        <v>1</v>
      </c>
      <c r="G274" s="55" t="s">
        <v>200</v>
      </c>
      <c r="H274" s="42">
        <v>245</v>
      </c>
      <c r="I274" s="60">
        <v>0</v>
      </c>
      <c r="J274" s="60">
        <v>0</v>
      </c>
      <c r="K274" s="60">
        <v>0</v>
      </c>
      <c r="L274" s="60"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53">
        <v>3</v>
      </c>
      <c r="B275" s="54">
        <v>2</v>
      </c>
      <c r="C275" s="54">
        <v>2</v>
      </c>
      <c r="D275" s="54">
        <v>2</v>
      </c>
      <c r="E275" s="54">
        <v>1</v>
      </c>
      <c r="F275" s="56">
        <v>2</v>
      </c>
      <c r="G275" s="57" t="s">
        <v>201</v>
      </c>
      <c r="H275" s="42">
        <v>246</v>
      </c>
      <c r="I275" s="60">
        <v>0</v>
      </c>
      <c r="J275" s="60">
        <v>0</v>
      </c>
      <c r="K275" s="60">
        <v>0</v>
      </c>
      <c r="L275" s="60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53">
        <v>3</v>
      </c>
      <c r="B276" s="54">
        <v>2</v>
      </c>
      <c r="C276" s="54">
        <v>2</v>
      </c>
      <c r="D276" s="54">
        <v>3</v>
      </c>
      <c r="E276" s="54"/>
      <c r="F276" s="56"/>
      <c r="G276" s="55" t="s">
        <v>202</v>
      </c>
      <c r="H276" s="42">
        <v>247</v>
      </c>
      <c r="I276" s="43">
        <f>I277</f>
        <v>0</v>
      </c>
      <c r="J276" s="83">
        <f>J277</f>
        <v>0</v>
      </c>
      <c r="K276" s="44">
        <f>K277</f>
        <v>0</v>
      </c>
      <c r="L276" s="44">
        <f>L277</f>
        <v>0</v>
      </c>
      <c r="M276" s="1"/>
      <c r="N276" s="1"/>
      <c r="O276" s="1"/>
      <c r="P276" s="1"/>
      <c r="Q276" s="1"/>
      <c r="R276" s="1"/>
      <c r="S276" s="1"/>
    </row>
    <row r="277" spans="1:19" ht="30" hidden="1" customHeight="1" collapsed="1">
      <c r="A277" s="48">
        <v>3</v>
      </c>
      <c r="B277" s="54">
        <v>2</v>
      </c>
      <c r="C277" s="54">
        <v>2</v>
      </c>
      <c r="D277" s="54">
        <v>3</v>
      </c>
      <c r="E277" s="54">
        <v>1</v>
      </c>
      <c r="F277" s="56"/>
      <c r="G277" s="55" t="s">
        <v>202</v>
      </c>
      <c r="H277" s="42">
        <v>248</v>
      </c>
      <c r="I277" s="43">
        <f>I278+I279</f>
        <v>0</v>
      </c>
      <c r="J277" s="43">
        <f>J278+J279</f>
        <v>0</v>
      </c>
      <c r="K277" s="43">
        <f>K278+K279</f>
        <v>0</v>
      </c>
      <c r="L277" s="43">
        <f>L278+L279</f>
        <v>0</v>
      </c>
      <c r="M277" s="1"/>
      <c r="N277" s="1"/>
      <c r="O277" s="1"/>
      <c r="P277" s="1"/>
      <c r="Q277" s="1"/>
      <c r="R277" s="1"/>
      <c r="S277" s="1"/>
    </row>
    <row r="278" spans="1:19" ht="31.5" hidden="1" customHeight="1" collapsed="1">
      <c r="A278" s="48">
        <v>3</v>
      </c>
      <c r="B278" s="54">
        <v>2</v>
      </c>
      <c r="C278" s="54">
        <v>2</v>
      </c>
      <c r="D278" s="54">
        <v>3</v>
      </c>
      <c r="E278" s="54">
        <v>1</v>
      </c>
      <c r="F278" s="56">
        <v>1</v>
      </c>
      <c r="G278" s="55" t="s">
        <v>203</v>
      </c>
      <c r="H278" s="42">
        <v>249</v>
      </c>
      <c r="I278" s="60">
        <v>0</v>
      </c>
      <c r="J278" s="60">
        <v>0</v>
      </c>
      <c r="K278" s="60">
        <v>0</v>
      </c>
      <c r="L278" s="60">
        <v>0</v>
      </c>
      <c r="M278" s="1"/>
      <c r="N278" s="1"/>
      <c r="O278" s="1"/>
      <c r="P278" s="1"/>
      <c r="Q278" s="1"/>
      <c r="R278" s="1"/>
      <c r="S278" s="1"/>
    </row>
    <row r="279" spans="1:19" ht="25.5" hidden="1" customHeight="1" collapsed="1">
      <c r="A279" s="48">
        <v>3</v>
      </c>
      <c r="B279" s="54">
        <v>2</v>
      </c>
      <c r="C279" s="54">
        <v>2</v>
      </c>
      <c r="D279" s="54">
        <v>3</v>
      </c>
      <c r="E279" s="54">
        <v>1</v>
      </c>
      <c r="F279" s="56">
        <v>2</v>
      </c>
      <c r="G279" s="55" t="s">
        <v>204</v>
      </c>
      <c r="H279" s="42">
        <v>250</v>
      </c>
      <c r="I279" s="60">
        <v>0</v>
      </c>
      <c r="J279" s="60">
        <v>0</v>
      </c>
      <c r="K279" s="60">
        <v>0</v>
      </c>
      <c r="L279" s="60">
        <v>0</v>
      </c>
      <c r="M279" s="1"/>
      <c r="N279" s="1"/>
      <c r="O279" s="1"/>
      <c r="P279" s="1"/>
      <c r="Q279" s="1"/>
      <c r="R279" s="1"/>
      <c r="S279" s="1"/>
    </row>
    <row r="280" spans="1:19" ht="22.5" hidden="1" customHeight="1" collapsed="1">
      <c r="A280" s="53">
        <v>3</v>
      </c>
      <c r="B280" s="54">
        <v>2</v>
      </c>
      <c r="C280" s="54">
        <v>2</v>
      </c>
      <c r="D280" s="54">
        <v>4</v>
      </c>
      <c r="E280" s="54"/>
      <c r="F280" s="56"/>
      <c r="G280" s="55" t="s">
        <v>205</v>
      </c>
      <c r="H280" s="42">
        <v>251</v>
      </c>
      <c r="I280" s="43">
        <f>I281</f>
        <v>0</v>
      </c>
      <c r="J280" s="83">
        <f>J281</f>
        <v>0</v>
      </c>
      <c r="K280" s="44">
        <f>K281</f>
        <v>0</v>
      </c>
      <c r="L280" s="44">
        <f>L281</f>
        <v>0</v>
      </c>
      <c r="M280" s="1"/>
      <c r="N280" s="1"/>
      <c r="O280" s="1"/>
      <c r="P280" s="1"/>
      <c r="Q280" s="1"/>
      <c r="R280" s="1"/>
      <c r="S280" s="1"/>
    </row>
    <row r="281" spans="1:19" hidden="1" collapsed="1">
      <c r="A281" s="53">
        <v>3</v>
      </c>
      <c r="B281" s="54">
        <v>2</v>
      </c>
      <c r="C281" s="54">
        <v>2</v>
      </c>
      <c r="D281" s="54">
        <v>4</v>
      </c>
      <c r="E281" s="54">
        <v>1</v>
      </c>
      <c r="F281" s="56"/>
      <c r="G281" s="55" t="s">
        <v>205</v>
      </c>
      <c r="H281" s="42">
        <v>252</v>
      </c>
      <c r="I281" s="43">
        <f>SUM(I282:I283)</f>
        <v>0</v>
      </c>
      <c r="J281" s="83">
        <f>SUM(J282:J283)</f>
        <v>0</v>
      </c>
      <c r="K281" s="44">
        <f>SUM(K282:K283)</f>
        <v>0</v>
      </c>
      <c r="L281" s="44">
        <f>SUM(L282:L283)</f>
        <v>0</v>
      </c>
      <c r="M281" s="1"/>
      <c r="N281" s="1"/>
      <c r="O281" s="1"/>
      <c r="P281" s="1"/>
      <c r="Q281" s="1"/>
      <c r="R281" s="1"/>
      <c r="S281" s="1"/>
    </row>
    <row r="282" spans="1:19" ht="30.75" hidden="1" customHeight="1" collapsed="1">
      <c r="A282" s="53">
        <v>3</v>
      </c>
      <c r="B282" s="54">
        <v>2</v>
      </c>
      <c r="C282" s="54">
        <v>2</v>
      </c>
      <c r="D282" s="54">
        <v>4</v>
      </c>
      <c r="E282" s="54">
        <v>1</v>
      </c>
      <c r="F282" s="56">
        <v>1</v>
      </c>
      <c r="G282" s="55" t="s">
        <v>206</v>
      </c>
      <c r="H282" s="42">
        <v>253</v>
      </c>
      <c r="I282" s="60">
        <v>0</v>
      </c>
      <c r="J282" s="60">
        <v>0</v>
      </c>
      <c r="K282" s="60">
        <v>0</v>
      </c>
      <c r="L282" s="60">
        <v>0</v>
      </c>
      <c r="M282" s="1"/>
      <c r="N282" s="1"/>
      <c r="O282" s="1"/>
      <c r="P282" s="1"/>
      <c r="Q282" s="1"/>
      <c r="R282" s="1"/>
      <c r="S282" s="1"/>
    </row>
    <row r="283" spans="1:19" ht="27.75" hidden="1" customHeight="1" collapsed="1">
      <c r="A283" s="48">
        <v>3</v>
      </c>
      <c r="B283" s="46">
        <v>2</v>
      </c>
      <c r="C283" s="46">
        <v>2</v>
      </c>
      <c r="D283" s="46">
        <v>4</v>
      </c>
      <c r="E283" s="46">
        <v>1</v>
      </c>
      <c r="F283" s="49">
        <v>2</v>
      </c>
      <c r="G283" s="57" t="s">
        <v>207</v>
      </c>
      <c r="H283" s="42">
        <v>254</v>
      </c>
      <c r="I283" s="60">
        <v>0</v>
      </c>
      <c r="J283" s="60">
        <v>0</v>
      </c>
      <c r="K283" s="60">
        <v>0</v>
      </c>
      <c r="L283" s="60">
        <v>0</v>
      </c>
      <c r="M283" s="1"/>
      <c r="N283" s="1"/>
      <c r="O283" s="1"/>
      <c r="P283" s="1"/>
      <c r="Q283" s="1"/>
      <c r="R283" s="1"/>
      <c r="S283" s="1"/>
    </row>
    <row r="284" spans="1:19" ht="14.25" hidden="1" customHeight="1" collapsed="1">
      <c r="A284" s="53">
        <v>3</v>
      </c>
      <c r="B284" s="54">
        <v>2</v>
      </c>
      <c r="C284" s="54">
        <v>2</v>
      </c>
      <c r="D284" s="54">
        <v>5</v>
      </c>
      <c r="E284" s="54"/>
      <c r="F284" s="56"/>
      <c r="G284" s="55" t="s">
        <v>208</v>
      </c>
      <c r="H284" s="42">
        <v>255</v>
      </c>
      <c r="I284" s="43">
        <f t="shared" ref="I284:L285" si="26">I285</f>
        <v>0</v>
      </c>
      <c r="J284" s="83">
        <f t="shared" si="26"/>
        <v>0</v>
      </c>
      <c r="K284" s="44">
        <f t="shared" si="26"/>
        <v>0</v>
      </c>
      <c r="L284" s="44">
        <f t="shared" si="26"/>
        <v>0</v>
      </c>
      <c r="M284" s="1"/>
      <c r="N284" s="1"/>
      <c r="O284" s="1"/>
      <c r="P284" s="1"/>
      <c r="Q284" s="1"/>
      <c r="R284" s="1"/>
      <c r="S284" s="1"/>
    </row>
    <row r="285" spans="1:19" ht="15.75" hidden="1" customHeight="1" collapsed="1">
      <c r="A285" s="53">
        <v>3</v>
      </c>
      <c r="B285" s="54">
        <v>2</v>
      </c>
      <c r="C285" s="54">
        <v>2</v>
      </c>
      <c r="D285" s="54">
        <v>5</v>
      </c>
      <c r="E285" s="54">
        <v>1</v>
      </c>
      <c r="F285" s="56"/>
      <c r="G285" s="55" t="s">
        <v>208</v>
      </c>
      <c r="H285" s="42">
        <v>256</v>
      </c>
      <c r="I285" s="43">
        <f t="shared" si="26"/>
        <v>0</v>
      </c>
      <c r="J285" s="83">
        <f t="shared" si="26"/>
        <v>0</v>
      </c>
      <c r="K285" s="44">
        <f t="shared" si="26"/>
        <v>0</v>
      </c>
      <c r="L285" s="44">
        <f t="shared" si="26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53">
        <v>3</v>
      </c>
      <c r="B286" s="54">
        <v>2</v>
      </c>
      <c r="C286" s="54">
        <v>2</v>
      </c>
      <c r="D286" s="54">
        <v>5</v>
      </c>
      <c r="E286" s="54">
        <v>1</v>
      </c>
      <c r="F286" s="56">
        <v>1</v>
      </c>
      <c r="G286" s="55" t="s">
        <v>208</v>
      </c>
      <c r="H286" s="42">
        <v>257</v>
      </c>
      <c r="I286" s="60">
        <v>0</v>
      </c>
      <c r="J286" s="60">
        <v>0</v>
      </c>
      <c r="K286" s="60">
        <v>0</v>
      </c>
      <c r="L286" s="60">
        <v>0</v>
      </c>
      <c r="M286" s="1"/>
      <c r="N286" s="1"/>
      <c r="O286" s="1"/>
      <c r="P286" s="1"/>
      <c r="Q286" s="1"/>
      <c r="R286" s="1"/>
      <c r="S286" s="1"/>
    </row>
    <row r="287" spans="1:19" ht="14.25" hidden="1" customHeight="1" collapsed="1">
      <c r="A287" s="53">
        <v>3</v>
      </c>
      <c r="B287" s="54">
        <v>2</v>
      </c>
      <c r="C287" s="54">
        <v>2</v>
      </c>
      <c r="D287" s="54">
        <v>6</v>
      </c>
      <c r="E287" s="54"/>
      <c r="F287" s="56"/>
      <c r="G287" s="55" t="s">
        <v>191</v>
      </c>
      <c r="H287" s="42">
        <v>258</v>
      </c>
      <c r="I287" s="43">
        <f t="shared" ref="I287:L288" si="27">I288</f>
        <v>0</v>
      </c>
      <c r="J287" s="111">
        <f t="shared" si="27"/>
        <v>0</v>
      </c>
      <c r="K287" s="44">
        <f t="shared" si="27"/>
        <v>0</v>
      </c>
      <c r="L287" s="44">
        <f t="shared" si="27"/>
        <v>0</v>
      </c>
      <c r="M287" s="1"/>
      <c r="N287" s="1"/>
      <c r="O287" s="1"/>
      <c r="P287" s="1"/>
      <c r="Q287" s="1"/>
      <c r="R287" s="1"/>
      <c r="S287" s="1"/>
    </row>
    <row r="288" spans="1:19" ht="15" hidden="1" customHeight="1" collapsed="1">
      <c r="A288" s="53">
        <v>3</v>
      </c>
      <c r="B288" s="54">
        <v>2</v>
      </c>
      <c r="C288" s="54">
        <v>2</v>
      </c>
      <c r="D288" s="54">
        <v>6</v>
      </c>
      <c r="E288" s="54">
        <v>1</v>
      </c>
      <c r="F288" s="56"/>
      <c r="G288" s="55" t="s">
        <v>191</v>
      </c>
      <c r="H288" s="42">
        <v>259</v>
      </c>
      <c r="I288" s="43">
        <f t="shared" si="27"/>
        <v>0</v>
      </c>
      <c r="J288" s="111">
        <f t="shared" si="27"/>
        <v>0</v>
      </c>
      <c r="K288" s="44">
        <f t="shared" si="27"/>
        <v>0</v>
      </c>
      <c r="L288" s="44">
        <f t="shared" si="27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53">
        <v>3</v>
      </c>
      <c r="B289" s="75">
        <v>2</v>
      </c>
      <c r="C289" s="75">
        <v>2</v>
      </c>
      <c r="D289" s="54">
        <v>6</v>
      </c>
      <c r="E289" s="75">
        <v>1</v>
      </c>
      <c r="F289" s="76">
        <v>1</v>
      </c>
      <c r="G289" s="77" t="s">
        <v>191</v>
      </c>
      <c r="H289" s="42">
        <v>260</v>
      </c>
      <c r="I289" s="60">
        <v>0</v>
      </c>
      <c r="J289" s="60">
        <v>0</v>
      </c>
      <c r="K289" s="60">
        <v>0</v>
      </c>
      <c r="L289" s="60">
        <v>0</v>
      </c>
      <c r="M289" s="1"/>
      <c r="N289" s="1"/>
      <c r="O289" s="1"/>
      <c r="P289" s="1"/>
      <c r="Q289" s="1"/>
      <c r="R289" s="1"/>
      <c r="S289" s="1"/>
    </row>
    <row r="290" spans="1:19" ht="14.25" hidden="1" customHeight="1" collapsed="1">
      <c r="A290" s="57">
        <v>3</v>
      </c>
      <c r="B290" s="53">
        <v>2</v>
      </c>
      <c r="C290" s="54">
        <v>2</v>
      </c>
      <c r="D290" s="54">
        <v>7</v>
      </c>
      <c r="E290" s="54"/>
      <c r="F290" s="56"/>
      <c r="G290" s="55" t="s">
        <v>192</v>
      </c>
      <c r="H290" s="42">
        <v>261</v>
      </c>
      <c r="I290" s="43">
        <f>I291</f>
        <v>0</v>
      </c>
      <c r="J290" s="111">
        <f>J291</f>
        <v>0</v>
      </c>
      <c r="K290" s="44">
        <f>K291</f>
        <v>0</v>
      </c>
      <c r="L290" s="44">
        <f>L291</f>
        <v>0</v>
      </c>
      <c r="M290" s="1"/>
      <c r="N290" s="1"/>
      <c r="O290" s="1"/>
      <c r="P290" s="1"/>
      <c r="Q290" s="1"/>
      <c r="R290" s="1"/>
      <c r="S290" s="1"/>
    </row>
    <row r="291" spans="1:19" ht="15" hidden="1" customHeight="1" collapsed="1">
      <c r="A291" s="57">
        <v>3</v>
      </c>
      <c r="B291" s="53">
        <v>2</v>
      </c>
      <c r="C291" s="54">
        <v>2</v>
      </c>
      <c r="D291" s="54">
        <v>7</v>
      </c>
      <c r="E291" s="54">
        <v>1</v>
      </c>
      <c r="F291" s="56"/>
      <c r="G291" s="55" t="s">
        <v>192</v>
      </c>
      <c r="H291" s="42">
        <v>262</v>
      </c>
      <c r="I291" s="43">
        <f>I292+I293</f>
        <v>0</v>
      </c>
      <c r="J291" s="43">
        <f>J292+J293</f>
        <v>0</v>
      </c>
      <c r="K291" s="43">
        <f>K292+K293</f>
        <v>0</v>
      </c>
      <c r="L291" s="43">
        <f>L292+L293</f>
        <v>0</v>
      </c>
      <c r="M291" s="1"/>
      <c r="N291" s="1"/>
      <c r="O291" s="1"/>
      <c r="P291" s="1"/>
      <c r="Q291" s="1"/>
      <c r="R291" s="1"/>
      <c r="S291" s="1"/>
    </row>
    <row r="292" spans="1:19" ht="27.75" hidden="1" customHeight="1" collapsed="1">
      <c r="A292" s="57">
        <v>3</v>
      </c>
      <c r="B292" s="53">
        <v>2</v>
      </c>
      <c r="C292" s="53">
        <v>2</v>
      </c>
      <c r="D292" s="54">
        <v>7</v>
      </c>
      <c r="E292" s="54">
        <v>1</v>
      </c>
      <c r="F292" s="56">
        <v>1</v>
      </c>
      <c r="G292" s="55" t="s">
        <v>193</v>
      </c>
      <c r="H292" s="42">
        <v>263</v>
      </c>
      <c r="I292" s="60">
        <v>0</v>
      </c>
      <c r="J292" s="60">
        <v>0</v>
      </c>
      <c r="K292" s="60">
        <v>0</v>
      </c>
      <c r="L292" s="60">
        <v>0</v>
      </c>
      <c r="M292" s="1"/>
      <c r="N292" s="1"/>
      <c r="O292" s="1"/>
      <c r="P292" s="1"/>
      <c r="Q292" s="1"/>
      <c r="R292" s="1"/>
      <c r="S292" s="1"/>
    </row>
    <row r="293" spans="1:19" ht="25.5" hidden="1" customHeight="1" collapsed="1">
      <c r="A293" s="57">
        <v>3</v>
      </c>
      <c r="B293" s="53">
        <v>2</v>
      </c>
      <c r="C293" s="53">
        <v>2</v>
      </c>
      <c r="D293" s="54">
        <v>7</v>
      </c>
      <c r="E293" s="54">
        <v>1</v>
      </c>
      <c r="F293" s="56">
        <v>2</v>
      </c>
      <c r="G293" s="55" t="s">
        <v>194</v>
      </c>
      <c r="H293" s="42">
        <v>264</v>
      </c>
      <c r="I293" s="60">
        <v>0</v>
      </c>
      <c r="J293" s="60">
        <v>0</v>
      </c>
      <c r="K293" s="60">
        <v>0</v>
      </c>
      <c r="L293" s="60">
        <v>0</v>
      </c>
      <c r="M293" s="1"/>
      <c r="N293" s="1"/>
      <c r="O293" s="1"/>
      <c r="P293" s="1"/>
      <c r="Q293" s="1"/>
      <c r="R293" s="1"/>
      <c r="S293" s="1"/>
    </row>
    <row r="294" spans="1:19" ht="30" hidden="1" customHeight="1" collapsed="1">
      <c r="A294" s="61">
        <v>3</v>
      </c>
      <c r="B294" s="61">
        <v>3</v>
      </c>
      <c r="C294" s="38"/>
      <c r="D294" s="39"/>
      <c r="E294" s="39"/>
      <c r="F294" s="41"/>
      <c r="G294" s="40" t="s">
        <v>209</v>
      </c>
      <c r="H294" s="42">
        <v>265</v>
      </c>
      <c r="I294" s="43">
        <f>SUM(I295+I327)</f>
        <v>0</v>
      </c>
      <c r="J294" s="111">
        <f>SUM(J295+J327)</f>
        <v>0</v>
      </c>
      <c r="K294" s="44">
        <f>SUM(K295+K327)</f>
        <v>0</v>
      </c>
      <c r="L294" s="44">
        <f>SUM(L295+L327)</f>
        <v>0</v>
      </c>
      <c r="M294" s="1"/>
      <c r="N294" s="1"/>
      <c r="O294" s="1"/>
      <c r="P294" s="1"/>
      <c r="Q294" s="1"/>
      <c r="R294" s="1"/>
      <c r="S294" s="1"/>
    </row>
    <row r="295" spans="1:19" ht="40.5" hidden="1" customHeight="1" collapsed="1">
      <c r="A295" s="57">
        <v>3</v>
      </c>
      <c r="B295" s="57">
        <v>3</v>
      </c>
      <c r="C295" s="53">
        <v>1</v>
      </c>
      <c r="D295" s="54"/>
      <c r="E295" s="54"/>
      <c r="F295" s="56"/>
      <c r="G295" s="55" t="s">
        <v>210</v>
      </c>
      <c r="H295" s="42">
        <v>266</v>
      </c>
      <c r="I295" s="43">
        <f>SUM(I296+I305+I309+I313+I317+I320+I323)</f>
        <v>0</v>
      </c>
      <c r="J295" s="111">
        <f>SUM(J296+J305+J309+J313+J317+J320+J323)</f>
        <v>0</v>
      </c>
      <c r="K295" s="44">
        <f>SUM(K296+K305+K309+K313+K317+K320+K323)</f>
        <v>0</v>
      </c>
      <c r="L295" s="44">
        <f>SUM(L296+L305+L309+L313+L317+L320+L323)</f>
        <v>0</v>
      </c>
      <c r="M295" s="1"/>
      <c r="N295" s="1"/>
      <c r="O295" s="1"/>
      <c r="P295" s="1"/>
      <c r="Q295" s="1"/>
      <c r="R295" s="1"/>
      <c r="S295" s="1"/>
    </row>
    <row r="296" spans="1:19" ht="15" hidden="1" customHeight="1" collapsed="1">
      <c r="A296" s="57">
        <v>3</v>
      </c>
      <c r="B296" s="57">
        <v>3</v>
      </c>
      <c r="C296" s="53">
        <v>1</v>
      </c>
      <c r="D296" s="54">
        <v>1</v>
      </c>
      <c r="E296" s="54"/>
      <c r="F296" s="56"/>
      <c r="G296" s="55" t="s">
        <v>196</v>
      </c>
      <c r="H296" s="42">
        <v>267</v>
      </c>
      <c r="I296" s="43">
        <f>SUM(I297+I299+I302)</f>
        <v>0</v>
      </c>
      <c r="J296" s="43">
        <f>SUM(J297+J299+J302)</f>
        <v>0</v>
      </c>
      <c r="K296" s="43">
        <f>SUM(K297+K299+K302)</f>
        <v>0</v>
      </c>
      <c r="L296" s="43">
        <f>SUM(L297+L299+L302)</f>
        <v>0</v>
      </c>
      <c r="M296" s="1"/>
      <c r="N296" s="1"/>
      <c r="O296" s="1"/>
      <c r="P296" s="1"/>
      <c r="Q296" s="1"/>
      <c r="R296" s="1"/>
      <c r="S296" s="1"/>
    </row>
    <row r="297" spans="1:19" ht="12.75" hidden="1" customHeight="1" collapsed="1">
      <c r="A297" s="57">
        <v>3</v>
      </c>
      <c r="B297" s="57">
        <v>3</v>
      </c>
      <c r="C297" s="53">
        <v>1</v>
      </c>
      <c r="D297" s="54">
        <v>1</v>
      </c>
      <c r="E297" s="54">
        <v>1</v>
      </c>
      <c r="F297" s="56"/>
      <c r="G297" s="55" t="s">
        <v>174</v>
      </c>
      <c r="H297" s="42">
        <v>268</v>
      </c>
      <c r="I297" s="43">
        <f>SUM(I298:I298)</f>
        <v>0</v>
      </c>
      <c r="J297" s="111">
        <f>SUM(J298:J298)</f>
        <v>0</v>
      </c>
      <c r="K297" s="44">
        <f>SUM(K298:K298)</f>
        <v>0</v>
      </c>
      <c r="L297" s="44">
        <f>SUM(L298:L298)</f>
        <v>0</v>
      </c>
      <c r="M297" s="1"/>
      <c r="N297" s="1"/>
      <c r="O297" s="1"/>
      <c r="P297" s="1"/>
      <c r="Q297" s="1"/>
      <c r="R297" s="1"/>
      <c r="S297" s="1"/>
    </row>
    <row r="298" spans="1:19" ht="15" hidden="1" customHeight="1" collapsed="1">
      <c r="A298" s="57">
        <v>3</v>
      </c>
      <c r="B298" s="57">
        <v>3</v>
      </c>
      <c r="C298" s="53">
        <v>1</v>
      </c>
      <c r="D298" s="54">
        <v>1</v>
      </c>
      <c r="E298" s="54">
        <v>1</v>
      </c>
      <c r="F298" s="56">
        <v>1</v>
      </c>
      <c r="G298" s="55" t="s">
        <v>174</v>
      </c>
      <c r="H298" s="42">
        <v>269</v>
      </c>
      <c r="I298" s="60">
        <v>0</v>
      </c>
      <c r="J298" s="60">
        <v>0</v>
      </c>
      <c r="K298" s="60">
        <v>0</v>
      </c>
      <c r="L298" s="60">
        <v>0</v>
      </c>
      <c r="M298" s="1"/>
      <c r="N298" s="1"/>
      <c r="O298" s="1"/>
      <c r="P298" s="1"/>
      <c r="Q298" s="1"/>
      <c r="R298" s="1"/>
      <c r="S298" s="1"/>
    </row>
    <row r="299" spans="1:19" ht="14.25" hidden="1" customHeight="1" collapsed="1">
      <c r="A299" s="57">
        <v>3</v>
      </c>
      <c r="B299" s="57">
        <v>3</v>
      </c>
      <c r="C299" s="53">
        <v>1</v>
      </c>
      <c r="D299" s="54">
        <v>1</v>
      </c>
      <c r="E299" s="54">
        <v>2</v>
      </c>
      <c r="F299" s="56"/>
      <c r="G299" s="55" t="s">
        <v>197</v>
      </c>
      <c r="H299" s="42">
        <v>270</v>
      </c>
      <c r="I299" s="43">
        <f>SUM(I300:I301)</f>
        <v>0</v>
      </c>
      <c r="J299" s="43">
        <f>SUM(J300:J301)</f>
        <v>0</v>
      </c>
      <c r="K299" s="43">
        <f>SUM(K300:K301)</f>
        <v>0</v>
      </c>
      <c r="L299" s="43">
        <f>SUM(L300:L301)</f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7">
        <v>3</v>
      </c>
      <c r="B300" s="57">
        <v>3</v>
      </c>
      <c r="C300" s="53">
        <v>1</v>
      </c>
      <c r="D300" s="54">
        <v>1</v>
      </c>
      <c r="E300" s="54">
        <v>2</v>
      </c>
      <c r="F300" s="56">
        <v>1</v>
      </c>
      <c r="G300" s="55" t="s">
        <v>176</v>
      </c>
      <c r="H300" s="42">
        <v>271</v>
      </c>
      <c r="I300" s="60">
        <v>0</v>
      </c>
      <c r="J300" s="60">
        <v>0</v>
      </c>
      <c r="K300" s="60">
        <v>0</v>
      </c>
      <c r="L300" s="60"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7">
        <v>3</v>
      </c>
      <c r="B301" s="57">
        <v>3</v>
      </c>
      <c r="C301" s="53">
        <v>1</v>
      </c>
      <c r="D301" s="54">
        <v>1</v>
      </c>
      <c r="E301" s="54">
        <v>2</v>
      </c>
      <c r="F301" s="56">
        <v>2</v>
      </c>
      <c r="G301" s="55" t="s">
        <v>177</v>
      </c>
      <c r="H301" s="42">
        <v>272</v>
      </c>
      <c r="I301" s="60">
        <v>0</v>
      </c>
      <c r="J301" s="60">
        <v>0</v>
      </c>
      <c r="K301" s="60">
        <v>0</v>
      </c>
      <c r="L301" s="60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7">
        <v>3</v>
      </c>
      <c r="B302" s="57">
        <v>3</v>
      </c>
      <c r="C302" s="53">
        <v>1</v>
      </c>
      <c r="D302" s="54">
        <v>1</v>
      </c>
      <c r="E302" s="54">
        <v>3</v>
      </c>
      <c r="F302" s="56"/>
      <c r="G302" s="55" t="s">
        <v>178</v>
      </c>
      <c r="H302" s="42">
        <v>273</v>
      </c>
      <c r="I302" s="43">
        <f>SUM(I303:I304)</f>
        <v>0</v>
      </c>
      <c r="J302" s="43">
        <f>SUM(J303:J304)</f>
        <v>0</v>
      </c>
      <c r="K302" s="43">
        <f>SUM(K303:K304)</f>
        <v>0</v>
      </c>
      <c r="L302" s="43">
        <f>SUM(L303:L304)</f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7">
        <v>3</v>
      </c>
      <c r="B303" s="57">
        <v>3</v>
      </c>
      <c r="C303" s="53">
        <v>1</v>
      </c>
      <c r="D303" s="54">
        <v>1</v>
      </c>
      <c r="E303" s="54">
        <v>3</v>
      </c>
      <c r="F303" s="56">
        <v>1</v>
      </c>
      <c r="G303" s="55" t="s">
        <v>211</v>
      </c>
      <c r="H303" s="42">
        <v>274</v>
      </c>
      <c r="I303" s="60">
        <v>0</v>
      </c>
      <c r="J303" s="60">
        <v>0</v>
      </c>
      <c r="K303" s="60">
        <v>0</v>
      </c>
      <c r="L303" s="60"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7">
        <v>3</v>
      </c>
      <c r="B304" s="57">
        <v>3</v>
      </c>
      <c r="C304" s="53">
        <v>1</v>
      </c>
      <c r="D304" s="54">
        <v>1</v>
      </c>
      <c r="E304" s="54">
        <v>3</v>
      </c>
      <c r="F304" s="56">
        <v>2</v>
      </c>
      <c r="G304" s="55" t="s">
        <v>198</v>
      </c>
      <c r="H304" s="42">
        <v>275</v>
      </c>
      <c r="I304" s="60">
        <v>0</v>
      </c>
      <c r="J304" s="60">
        <v>0</v>
      </c>
      <c r="K304" s="60">
        <v>0</v>
      </c>
      <c r="L304" s="60">
        <v>0</v>
      </c>
      <c r="M304" s="1"/>
      <c r="N304" s="1"/>
      <c r="O304" s="1"/>
      <c r="P304" s="1"/>
      <c r="Q304" s="1"/>
      <c r="R304" s="1"/>
      <c r="S304" s="1"/>
    </row>
    <row r="305" spans="1:19" hidden="1" collapsed="1">
      <c r="A305" s="73">
        <v>3</v>
      </c>
      <c r="B305" s="48">
        <v>3</v>
      </c>
      <c r="C305" s="53">
        <v>1</v>
      </c>
      <c r="D305" s="54">
        <v>2</v>
      </c>
      <c r="E305" s="54"/>
      <c r="F305" s="56"/>
      <c r="G305" s="55" t="s">
        <v>212</v>
      </c>
      <c r="H305" s="42">
        <v>276</v>
      </c>
      <c r="I305" s="43">
        <f>I306</f>
        <v>0</v>
      </c>
      <c r="J305" s="111">
        <f>J306</f>
        <v>0</v>
      </c>
      <c r="K305" s="44">
        <f>K306</f>
        <v>0</v>
      </c>
      <c r="L305" s="44">
        <f>L306</f>
        <v>0</v>
      </c>
      <c r="M305" s="1"/>
      <c r="N305" s="1"/>
      <c r="O305" s="1"/>
      <c r="P305" s="1"/>
      <c r="Q305" s="1"/>
      <c r="R305" s="1"/>
      <c r="S305" s="1"/>
    </row>
    <row r="306" spans="1:19" ht="15" hidden="1" customHeight="1" collapsed="1">
      <c r="A306" s="73">
        <v>3</v>
      </c>
      <c r="B306" s="73">
        <v>3</v>
      </c>
      <c r="C306" s="48">
        <v>1</v>
      </c>
      <c r="D306" s="46">
        <v>2</v>
      </c>
      <c r="E306" s="46">
        <v>1</v>
      </c>
      <c r="F306" s="49"/>
      <c r="G306" s="55" t="s">
        <v>212</v>
      </c>
      <c r="H306" s="42">
        <v>277</v>
      </c>
      <c r="I306" s="63">
        <f>SUM(I307:I308)</f>
        <v>0</v>
      </c>
      <c r="J306" s="112">
        <f>SUM(J307:J308)</f>
        <v>0</v>
      </c>
      <c r="K306" s="64">
        <f>SUM(K307:K308)</f>
        <v>0</v>
      </c>
      <c r="L306" s="64">
        <f>SUM(L307:L308)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57">
        <v>3</v>
      </c>
      <c r="B307" s="57">
        <v>3</v>
      </c>
      <c r="C307" s="53">
        <v>1</v>
      </c>
      <c r="D307" s="54">
        <v>2</v>
      </c>
      <c r="E307" s="54">
        <v>1</v>
      </c>
      <c r="F307" s="56">
        <v>1</v>
      </c>
      <c r="G307" s="55" t="s">
        <v>213</v>
      </c>
      <c r="H307" s="42">
        <v>278</v>
      </c>
      <c r="I307" s="60">
        <v>0</v>
      </c>
      <c r="J307" s="60">
        <v>0</v>
      </c>
      <c r="K307" s="60">
        <v>0</v>
      </c>
      <c r="L307" s="60">
        <v>0</v>
      </c>
      <c r="M307" s="1"/>
      <c r="N307" s="1"/>
      <c r="O307" s="1"/>
      <c r="P307" s="1"/>
      <c r="Q307" s="1"/>
      <c r="R307" s="1"/>
      <c r="S307" s="1"/>
    </row>
    <row r="308" spans="1:19" ht="12.75" hidden="1" customHeight="1" collapsed="1">
      <c r="A308" s="65">
        <v>3</v>
      </c>
      <c r="B308" s="98">
        <v>3</v>
      </c>
      <c r="C308" s="74">
        <v>1</v>
      </c>
      <c r="D308" s="75">
        <v>2</v>
      </c>
      <c r="E308" s="75">
        <v>1</v>
      </c>
      <c r="F308" s="76">
        <v>2</v>
      </c>
      <c r="G308" s="77" t="s">
        <v>214</v>
      </c>
      <c r="H308" s="42">
        <v>279</v>
      </c>
      <c r="I308" s="60">
        <v>0</v>
      </c>
      <c r="J308" s="60">
        <v>0</v>
      </c>
      <c r="K308" s="60">
        <v>0</v>
      </c>
      <c r="L308" s="60">
        <v>0</v>
      </c>
      <c r="M308" s="1"/>
      <c r="N308" s="1"/>
      <c r="O308" s="1"/>
      <c r="P308" s="1"/>
      <c r="Q308" s="1"/>
      <c r="R308" s="1"/>
      <c r="S308" s="1"/>
    </row>
    <row r="309" spans="1:19" ht="15.75" hidden="1" customHeight="1" collapsed="1">
      <c r="A309" s="53">
        <v>3</v>
      </c>
      <c r="B309" s="55">
        <v>3</v>
      </c>
      <c r="C309" s="53">
        <v>1</v>
      </c>
      <c r="D309" s="54">
        <v>3</v>
      </c>
      <c r="E309" s="54"/>
      <c r="F309" s="56"/>
      <c r="G309" s="55" t="s">
        <v>215</v>
      </c>
      <c r="H309" s="42">
        <v>280</v>
      </c>
      <c r="I309" s="43">
        <f>I310</f>
        <v>0</v>
      </c>
      <c r="J309" s="111">
        <f>J310</f>
        <v>0</v>
      </c>
      <c r="K309" s="44">
        <f>K310</f>
        <v>0</v>
      </c>
      <c r="L309" s="44">
        <f>L310</f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53">
        <v>3</v>
      </c>
      <c r="B310" s="77">
        <v>3</v>
      </c>
      <c r="C310" s="74">
        <v>1</v>
      </c>
      <c r="D310" s="75">
        <v>3</v>
      </c>
      <c r="E310" s="75">
        <v>1</v>
      </c>
      <c r="F310" s="76"/>
      <c r="G310" s="55" t="s">
        <v>215</v>
      </c>
      <c r="H310" s="42">
        <v>281</v>
      </c>
      <c r="I310" s="44">
        <f>I311+I312</f>
        <v>0</v>
      </c>
      <c r="J310" s="44">
        <f>J311+J312</f>
        <v>0</v>
      </c>
      <c r="K310" s="44">
        <f>K311+K312</f>
        <v>0</v>
      </c>
      <c r="L310" s="44">
        <f>L311+L312</f>
        <v>0</v>
      </c>
      <c r="M310" s="1"/>
      <c r="N310" s="1"/>
      <c r="O310" s="1"/>
      <c r="P310" s="1"/>
      <c r="Q310" s="1"/>
      <c r="R310" s="1"/>
      <c r="S310" s="1"/>
    </row>
    <row r="311" spans="1:19" ht="27" hidden="1" customHeight="1" collapsed="1">
      <c r="A311" s="53">
        <v>3</v>
      </c>
      <c r="B311" s="55">
        <v>3</v>
      </c>
      <c r="C311" s="53">
        <v>1</v>
      </c>
      <c r="D311" s="54">
        <v>3</v>
      </c>
      <c r="E311" s="54">
        <v>1</v>
      </c>
      <c r="F311" s="56">
        <v>1</v>
      </c>
      <c r="G311" s="55" t="s">
        <v>216</v>
      </c>
      <c r="H311" s="42">
        <v>282</v>
      </c>
      <c r="I311" s="103">
        <v>0</v>
      </c>
      <c r="J311" s="103">
        <v>0</v>
      </c>
      <c r="K311" s="103">
        <v>0</v>
      </c>
      <c r="L311" s="102">
        <v>0</v>
      </c>
      <c r="M311" s="1"/>
      <c r="N311" s="1"/>
      <c r="O311" s="1"/>
      <c r="P311" s="1"/>
      <c r="Q311" s="1"/>
      <c r="R311" s="1"/>
      <c r="S311" s="1"/>
    </row>
    <row r="312" spans="1:19" ht="26.25" hidden="1" customHeight="1" collapsed="1">
      <c r="A312" s="53">
        <v>3</v>
      </c>
      <c r="B312" s="55">
        <v>3</v>
      </c>
      <c r="C312" s="53">
        <v>1</v>
      </c>
      <c r="D312" s="54">
        <v>3</v>
      </c>
      <c r="E312" s="54">
        <v>1</v>
      </c>
      <c r="F312" s="56">
        <v>2</v>
      </c>
      <c r="G312" s="55" t="s">
        <v>217</v>
      </c>
      <c r="H312" s="42">
        <v>283</v>
      </c>
      <c r="I312" s="60">
        <v>0</v>
      </c>
      <c r="J312" s="60">
        <v>0</v>
      </c>
      <c r="K312" s="60">
        <v>0</v>
      </c>
      <c r="L312" s="60">
        <v>0</v>
      </c>
      <c r="M312" s="1"/>
      <c r="N312" s="1"/>
      <c r="O312" s="1"/>
      <c r="P312" s="1"/>
      <c r="Q312" s="1"/>
      <c r="R312" s="1"/>
      <c r="S312" s="1"/>
    </row>
    <row r="313" spans="1:19" hidden="1" collapsed="1">
      <c r="A313" s="53">
        <v>3</v>
      </c>
      <c r="B313" s="55">
        <v>3</v>
      </c>
      <c r="C313" s="53">
        <v>1</v>
      </c>
      <c r="D313" s="54">
        <v>4</v>
      </c>
      <c r="E313" s="54"/>
      <c r="F313" s="56"/>
      <c r="G313" s="55" t="s">
        <v>218</v>
      </c>
      <c r="H313" s="42">
        <v>284</v>
      </c>
      <c r="I313" s="43">
        <f>I314</f>
        <v>0</v>
      </c>
      <c r="J313" s="111">
        <f>J314</f>
        <v>0</v>
      </c>
      <c r="K313" s="44">
        <f>K314</f>
        <v>0</v>
      </c>
      <c r="L313" s="44">
        <f>L314</f>
        <v>0</v>
      </c>
      <c r="M313" s="1"/>
      <c r="N313" s="1"/>
      <c r="O313" s="1"/>
      <c r="P313" s="1"/>
      <c r="Q313" s="1"/>
      <c r="R313" s="1"/>
      <c r="S313" s="1"/>
    </row>
    <row r="314" spans="1:19" ht="15" hidden="1" customHeight="1" collapsed="1">
      <c r="A314" s="57">
        <v>3</v>
      </c>
      <c r="B314" s="53">
        <v>3</v>
      </c>
      <c r="C314" s="54">
        <v>1</v>
      </c>
      <c r="D314" s="54">
        <v>4</v>
      </c>
      <c r="E314" s="54">
        <v>1</v>
      </c>
      <c r="F314" s="56"/>
      <c r="G314" s="55" t="s">
        <v>218</v>
      </c>
      <c r="H314" s="42">
        <v>285</v>
      </c>
      <c r="I314" s="43">
        <f>SUM(I315:I316)</f>
        <v>0</v>
      </c>
      <c r="J314" s="43">
        <f>SUM(J315:J316)</f>
        <v>0</v>
      </c>
      <c r="K314" s="43">
        <f>SUM(K315:K316)</f>
        <v>0</v>
      </c>
      <c r="L314" s="43">
        <f>SUM(L315:L316)</f>
        <v>0</v>
      </c>
      <c r="M314" s="1"/>
      <c r="N314" s="1"/>
      <c r="O314" s="1"/>
      <c r="P314" s="1"/>
      <c r="Q314" s="1"/>
      <c r="R314" s="1"/>
      <c r="S314" s="1"/>
    </row>
    <row r="315" spans="1:19" hidden="1" collapsed="1">
      <c r="A315" s="57">
        <v>3</v>
      </c>
      <c r="B315" s="53">
        <v>3</v>
      </c>
      <c r="C315" s="54">
        <v>1</v>
      </c>
      <c r="D315" s="54">
        <v>4</v>
      </c>
      <c r="E315" s="54">
        <v>1</v>
      </c>
      <c r="F315" s="56">
        <v>1</v>
      </c>
      <c r="G315" s="55" t="s">
        <v>219</v>
      </c>
      <c r="H315" s="42">
        <v>286</v>
      </c>
      <c r="I315" s="59">
        <v>0</v>
      </c>
      <c r="J315" s="60">
        <v>0</v>
      </c>
      <c r="K315" s="60">
        <v>0</v>
      </c>
      <c r="L315" s="59">
        <v>0</v>
      </c>
      <c r="M315" s="1"/>
      <c r="N315" s="1"/>
      <c r="O315" s="1"/>
      <c r="P315" s="1"/>
      <c r="Q315" s="1"/>
      <c r="R315" s="1"/>
      <c r="S315" s="1"/>
    </row>
    <row r="316" spans="1:19" ht="14.25" hidden="1" customHeight="1" collapsed="1">
      <c r="A316" s="53">
        <v>3</v>
      </c>
      <c r="B316" s="54">
        <v>3</v>
      </c>
      <c r="C316" s="54">
        <v>1</v>
      </c>
      <c r="D316" s="54">
        <v>4</v>
      </c>
      <c r="E316" s="54">
        <v>1</v>
      </c>
      <c r="F316" s="56">
        <v>2</v>
      </c>
      <c r="G316" s="55" t="s">
        <v>220</v>
      </c>
      <c r="H316" s="42">
        <v>287</v>
      </c>
      <c r="I316" s="60">
        <v>0</v>
      </c>
      <c r="J316" s="103">
        <v>0</v>
      </c>
      <c r="K316" s="103">
        <v>0</v>
      </c>
      <c r="L316" s="102">
        <v>0</v>
      </c>
      <c r="M316" s="1"/>
      <c r="N316" s="1"/>
      <c r="O316" s="1"/>
      <c r="P316" s="1"/>
      <c r="Q316" s="1"/>
      <c r="R316" s="1"/>
      <c r="S316" s="1"/>
    </row>
    <row r="317" spans="1:19" ht="15.75" hidden="1" customHeight="1" collapsed="1">
      <c r="A317" s="53">
        <v>3</v>
      </c>
      <c r="B317" s="54">
        <v>3</v>
      </c>
      <c r="C317" s="54">
        <v>1</v>
      </c>
      <c r="D317" s="54">
        <v>5</v>
      </c>
      <c r="E317" s="54"/>
      <c r="F317" s="56"/>
      <c r="G317" s="55" t="s">
        <v>221</v>
      </c>
      <c r="H317" s="42">
        <v>288</v>
      </c>
      <c r="I317" s="64">
        <f t="shared" ref="I317:L318" si="28">I318</f>
        <v>0</v>
      </c>
      <c r="J317" s="111">
        <f t="shared" si="28"/>
        <v>0</v>
      </c>
      <c r="K317" s="44">
        <f t="shared" si="28"/>
        <v>0</v>
      </c>
      <c r="L317" s="44">
        <f t="shared" si="28"/>
        <v>0</v>
      </c>
      <c r="M317" s="1"/>
      <c r="N317" s="1"/>
      <c r="O317" s="1"/>
      <c r="P317" s="1"/>
      <c r="Q317" s="1"/>
      <c r="R317" s="1"/>
      <c r="S317" s="1"/>
    </row>
    <row r="318" spans="1:19" ht="14.25" hidden="1" customHeight="1" collapsed="1">
      <c r="A318" s="48">
        <v>3</v>
      </c>
      <c r="B318" s="75">
        <v>3</v>
      </c>
      <c r="C318" s="75">
        <v>1</v>
      </c>
      <c r="D318" s="75">
        <v>5</v>
      </c>
      <c r="E318" s="75">
        <v>1</v>
      </c>
      <c r="F318" s="76"/>
      <c r="G318" s="55" t="s">
        <v>221</v>
      </c>
      <c r="H318" s="42">
        <v>289</v>
      </c>
      <c r="I318" s="44">
        <f t="shared" si="28"/>
        <v>0</v>
      </c>
      <c r="J318" s="112">
        <f t="shared" si="28"/>
        <v>0</v>
      </c>
      <c r="K318" s="64">
        <f t="shared" si="28"/>
        <v>0</v>
      </c>
      <c r="L318" s="64">
        <f t="shared" si="28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53">
        <v>3</v>
      </c>
      <c r="B319" s="54">
        <v>3</v>
      </c>
      <c r="C319" s="54">
        <v>1</v>
      </c>
      <c r="D319" s="54">
        <v>5</v>
      </c>
      <c r="E319" s="54">
        <v>1</v>
      </c>
      <c r="F319" s="56">
        <v>1</v>
      </c>
      <c r="G319" s="55" t="s">
        <v>222</v>
      </c>
      <c r="H319" s="42">
        <v>290</v>
      </c>
      <c r="I319" s="60">
        <v>0</v>
      </c>
      <c r="J319" s="103">
        <v>0</v>
      </c>
      <c r="K319" s="103">
        <v>0</v>
      </c>
      <c r="L319" s="102"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53">
        <v>3</v>
      </c>
      <c r="B320" s="54">
        <v>3</v>
      </c>
      <c r="C320" s="54">
        <v>1</v>
      </c>
      <c r="D320" s="54">
        <v>6</v>
      </c>
      <c r="E320" s="54"/>
      <c r="F320" s="56"/>
      <c r="G320" s="55" t="s">
        <v>191</v>
      </c>
      <c r="H320" s="42">
        <v>291</v>
      </c>
      <c r="I320" s="44">
        <f t="shared" ref="I320:L321" si="29">I321</f>
        <v>0</v>
      </c>
      <c r="J320" s="111">
        <f t="shared" si="29"/>
        <v>0</v>
      </c>
      <c r="K320" s="44">
        <f t="shared" si="29"/>
        <v>0</v>
      </c>
      <c r="L320" s="44">
        <f t="shared" si="29"/>
        <v>0</v>
      </c>
      <c r="M320" s="1"/>
      <c r="N320" s="1"/>
      <c r="O320" s="1"/>
      <c r="P320" s="1"/>
      <c r="Q320" s="1"/>
      <c r="R320" s="1"/>
      <c r="S320" s="1"/>
    </row>
    <row r="321" spans="1:19" ht="13.5" hidden="1" customHeight="1" collapsed="1">
      <c r="A321" s="53">
        <v>3</v>
      </c>
      <c r="B321" s="54">
        <v>3</v>
      </c>
      <c r="C321" s="54">
        <v>1</v>
      </c>
      <c r="D321" s="54">
        <v>6</v>
      </c>
      <c r="E321" s="54">
        <v>1</v>
      </c>
      <c r="F321" s="56"/>
      <c r="G321" s="55" t="s">
        <v>191</v>
      </c>
      <c r="H321" s="42">
        <v>292</v>
      </c>
      <c r="I321" s="43">
        <f t="shared" si="29"/>
        <v>0</v>
      </c>
      <c r="J321" s="111">
        <f t="shared" si="29"/>
        <v>0</v>
      </c>
      <c r="K321" s="44">
        <f t="shared" si="29"/>
        <v>0</v>
      </c>
      <c r="L321" s="44">
        <f t="shared" si="29"/>
        <v>0</v>
      </c>
      <c r="M321" s="1"/>
      <c r="N321" s="1"/>
      <c r="O321" s="1"/>
      <c r="P321" s="1"/>
      <c r="Q321" s="1"/>
      <c r="R321" s="1"/>
      <c r="S321" s="1"/>
    </row>
    <row r="322" spans="1:19" ht="14.25" hidden="1" customHeight="1" collapsed="1">
      <c r="A322" s="53">
        <v>3</v>
      </c>
      <c r="B322" s="54">
        <v>3</v>
      </c>
      <c r="C322" s="54">
        <v>1</v>
      </c>
      <c r="D322" s="54">
        <v>6</v>
      </c>
      <c r="E322" s="54">
        <v>1</v>
      </c>
      <c r="F322" s="56">
        <v>1</v>
      </c>
      <c r="G322" s="55" t="s">
        <v>191</v>
      </c>
      <c r="H322" s="42">
        <v>293</v>
      </c>
      <c r="I322" s="103">
        <v>0</v>
      </c>
      <c r="J322" s="103">
        <v>0</v>
      </c>
      <c r="K322" s="103">
        <v>0</v>
      </c>
      <c r="L322" s="102">
        <v>0</v>
      </c>
      <c r="M322" s="1"/>
      <c r="N322" s="1"/>
      <c r="O322" s="1"/>
      <c r="P322" s="1"/>
      <c r="Q322" s="1"/>
      <c r="R322" s="1"/>
      <c r="S322" s="1"/>
    </row>
    <row r="323" spans="1:19" ht="15" hidden="1" customHeight="1" collapsed="1">
      <c r="A323" s="53">
        <v>3</v>
      </c>
      <c r="B323" s="54">
        <v>3</v>
      </c>
      <c r="C323" s="54">
        <v>1</v>
      </c>
      <c r="D323" s="54">
        <v>7</v>
      </c>
      <c r="E323" s="54"/>
      <c r="F323" s="56"/>
      <c r="G323" s="55" t="s">
        <v>223</v>
      </c>
      <c r="H323" s="42">
        <v>294</v>
      </c>
      <c r="I323" s="43">
        <f>I324</f>
        <v>0</v>
      </c>
      <c r="J323" s="111">
        <f>J324</f>
        <v>0</v>
      </c>
      <c r="K323" s="44">
        <f>K324</f>
        <v>0</v>
      </c>
      <c r="L323" s="44">
        <f>L324</f>
        <v>0</v>
      </c>
      <c r="M323" s="1"/>
      <c r="N323" s="1"/>
      <c r="O323" s="1"/>
      <c r="P323" s="1"/>
      <c r="Q323" s="1"/>
      <c r="R323" s="1"/>
      <c r="S323" s="1"/>
    </row>
    <row r="324" spans="1:19" ht="16.5" hidden="1" customHeight="1" collapsed="1">
      <c r="A324" s="53">
        <v>3</v>
      </c>
      <c r="B324" s="54">
        <v>3</v>
      </c>
      <c r="C324" s="54">
        <v>1</v>
      </c>
      <c r="D324" s="54">
        <v>7</v>
      </c>
      <c r="E324" s="54">
        <v>1</v>
      </c>
      <c r="F324" s="56"/>
      <c r="G324" s="55" t="s">
        <v>223</v>
      </c>
      <c r="H324" s="42">
        <v>295</v>
      </c>
      <c r="I324" s="43">
        <f>I325+I326</f>
        <v>0</v>
      </c>
      <c r="J324" s="43">
        <f>J325+J326</f>
        <v>0</v>
      </c>
      <c r="K324" s="43">
        <f>K325+K326</f>
        <v>0</v>
      </c>
      <c r="L324" s="43">
        <f>L325+L326</f>
        <v>0</v>
      </c>
      <c r="M324" s="1"/>
      <c r="N324" s="1"/>
      <c r="O324" s="1"/>
      <c r="P324" s="1"/>
      <c r="Q324" s="1"/>
      <c r="R324" s="1"/>
      <c r="S324" s="1"/>
    </row>
    <row r="325" spans="1:19" ht="27" hidden="1" customHeight="1" collapsed="1">
      <c r="A325" s="53">
        <v>3</v>
      </c>
      <c r="B325" s="54">
        <v>3</v>
      </c>
      <c r="C325" s="54">
        <v>1</v>
      </c>
      <c r="D325" s="54">
        <v>7</v>
      </c>
      <c r="E325" s="54">
        <v>1</v>
      </c>
      <c r="F325" s="56">
        <v>1</v>
      </c>
      <c r="G325" s="55" t="s">
        <v>224</v>
      </c>
      <c r="H325" s="42">
        <v>296</v>
      </c>
      <c r="I325" s="103">
        <v>0</v>
      </c>
      <c r="J325" s="103">
        <v>0</v>
      </c>
      <c r="K325" s="103">
        <v>0</v>
      </c>
      <c r="L325" s="102">
        <v>0</v>
      </c>
      <c r="M325" s="1"/>
      <c r="N325" s="1"/>
      <c r="O325" s="1"/>
      <c r="P325" s="1"/>
      <c r="Q325" s="1"/>
      <c r="R325" s="1"/>
      <c r="S325" s="1"/>
    </row>
    <row r="326" spans="1:19" ht="27.75" hidden="1" customHeight="1" collapsed="1">
      <c r="A326" s="53">
        <v>3</v>
      </c>
      <c r="B326" s="54">
        <v>3</v>
      </c>
      <c r="C326" s="54">
        <v>1</v>
      </c>
      <c r="D326" s="54">
        <v>7</v>
      </c>
      <c r="E326" s="54">
        <v>1</v>
      </c>
      <c r="F326" s="56">
        <v>2</v>
      </c>
      <c r="G326" s="55" t="s">
        <v>225</v>
      </c>
      <c r="H326" s="42">
        <v>297</v>
      </c>
      <c r="I326" s="60">
        <v>0</v>
      </c>
      <c r="J326" s="60">
        <v>0</v>
      </c>
      <c r="K326" s="60">
        <v>0</v>
      </c>
      <c r="L326" s="60">
        <v>0</v>
      </c>
      <c r="M326" s="1"/>
      <c r="N326" s="1"/>
      <c r="O326" s="1"/>
      <c r="P326" s="1"/>
      <c r="Q326" s="1"/>
      <c r="R326" s="1"/>
      <c r="S326" s="1"/>
    </row>
    <row r="327" spans="1:19" ht="38.25" hidden="1" customHeight="1" collapsed="1">
      <c r="A327" s="53">
        <v>3</v>
      </c>
      <c r="B327" s="54">
        <v>3</v>
      </c>
      <c r="C327" s="54">
        <v>2</v>
      </c>
      <c r="D327" s="54"/>
      <c r="E327" s="54"/>
      <c r="F327" s="56"/>
      <c r="G327" s="55" t="s">
        <v>226</v>
      </c>
      <c r="H327" s="42">
        <v>298</v>
      </c>
      <c r="I327" s="43">
        <f>SUM(I328+I337+I341+I345+I349+I352+I355)</f>
        <v>0</v>
      </c>
      <c r="J327" s="111">
        <f>SUM(J328+J337+J341+J345+J349+J352+J355)</f>
        <v>0</v>
      </c>
      <c r="K327" s="44">
        <f>SUM(K328+K337+K341+K345+K349+K352+K355)</f>
        <v>0</v>
      </c>
      <c r="L327" s="44">
        <f>SUM(L328+L337+L341+L345+L349+L352+L355)</f>
        <v>0</v>
      </c>
      <c r="M327" s="1"/>
      <c r="N327" s="1"/>
      <c r="O327" s="1"/>
      <c r="P327" s="1"/>
      <c r="Q327" s="1"/>
      <c r="R327" s="1"/>
      <c r="S327" s="1"/>
    </row>
    <row r="328" spans="1:19" ht="15" hidden="1" customHeight="1" collapsed="1">
      <c r="A328" s="53">
        <v>3</v>
      </c>
      <c r="B328" s="54">
        <v>3</v>
      </c>
      <c r="C328" s="54">
        <v>2</v>
      </c>
      <c r="D328" s="54">
        <v>1</v>
      </c>
      <c r="E328" s="54"/>
      <c r="F328" s="56"/>
      <c r="G328" s="55" t="s">
        <v>173</v>
      </c>
      <c r="H328" s="42">
        <v>299</v>
      </c>
      <c r="I328" s="43">
        <f>I329</f>
        <v>0</v>
      </c>
      <c r="J328" s="111">
        <f>J329</f>
        <v>0</v>
      </c>
      <c r="K328" s="44">
        <f>K329</f>
        <v>0</v>
      </c>
      <c r="L328" s="44">
        <f>L329</f>
        <v>0</v>
      </c>
      <c r="M328" s="1"/>
      <c r="N328" s="1"/>
      <c r="O328" s="1"/>
      <c r="P328" s="1"/>
      <c r="Q328" s="1"/>
      <c r="R328" s="1"/>
      <c r="S328" s="1"/>
    </row>
    <row r="329" spans="1:19" hidden="1" collapsed="1">
      <c r="A329" s="57">
        <v>3</v>
      </c>
      <c r="B329" s="53">
        <v>3</v>
      </c>
      <c r="C329" s="54">
        <v>2</v>
      </c>
      <c r="D329" s="55">
        <v>1</v>
      </c>
      <c r="E329" s="53">
        <v>1</v>
      </c>
      <c r="F329" s="56"/>
      <c r="G329" s="55" t="s">
        <v>173</v>
      </c>
      <c r="H329" s="42">
        <v>300</v>
      </c>
      <c r="I329" s="43">
        <f>SUM(I330:I330)</f>
        <v>0</v>
      </c>
      <c r="J329" s="43">
        <f>SUM(J330:J330)</f>
        <v>0</v>
      </c>
      <c r="K329" s="43">
        <f>SUM(K330:K330)</f>
        <v>0</v>
      </c>
      <c r="L329" s="43">
        <f>SUM(L330:L330)</f>
        <v>0</v>
      </c>
      <c r="M329" s="140"/>
      <c r="N329" s="140"/>
      <c r="O329" s="140"/>
      <c r="P329" s="140"/>
      <c r="Q329" s="1"/>
      <c r="R329" s="1"/>
      <c r="S329" s="1"/>
    </row>
    <row r="330" spans="1:19" ht="13.5" hidden="1" customHeight="1" collapsed="1">
      <c r="A330" s="57">
        <v>3</v>
      </c>
      <c r="B330" s="53">
        <v>3</v>
      </c>
      <c r="C330" s="54">
        <v>2</v>
      </c>
      <c r="D330" s="55">
        <v>1</v>
      </c>
      <c r="E330" s="53">
        <v>1</v>
      </c>
      <c r="F330" s="56">
        <v>1</v>
      </c>
      <c r="G330" s="55" t="s">
        <v>174</v>
      </c>
      <c r="H330" s="42">
        <v>301</v>
      </c>
      <c r="I330" s="103">
        <v>0</v>
      </c>
      <c r="J330" s="103">
        <v>0</v>
      </c>
      <c r="K330" s="103">
        <v>0</v>
      </c>
      <c r="L330" s="102">
        <v>0</v>
      </c>
      <c r="M330" s="1"/>
      <c r="N330" s="1"/>
      <c r="O330" s="1"/>
      <c r="P330" s="1"/>
      <c r="Q330" s="1"/>
      <c r="R330" s="1"/>
      <c r="S330" s="1"/>
    </row>
    <row r="331" spans="1:19" hidden="1" collapsed="1">
      <c r="A331" s="57">
        <v>3</v>
      </c>
      <c r="B331" s="53">
        <v>3</v>
      </c>
      <c r="C331" s="54">
        <v>2</v>
      </c>
      <c r="D331" s="55">
        <v>1</v>
      </c>
      <c r="E331" s="53">
        <v>2</v>
      </c>
      <c r="F331" s="56"/>
      <c r="G331" s="77" t="s">
        <v>197</v>
      </c>
      <c r="H331" s="42">
        <v>302</v>
      </c>
      <c r="I331" s="43">
        <f>SUM(I332:I333)</f>
        <v>0</v>
      </c>
      <c r="J331" s="43">
        <f>SUM(J332:J333)</f>
        <v>0</v>
      </c>
      <c r="K331" s="43">
        <f>SUM(K332:K333)</f>
        <v>0</v>
      </c>
      <c r="L331" s="43">
        <f>SUM(L332:L333)</f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7">
        <v>3</v>
      </c>
      <c r="B332" s="53">
        <v>3</v>
      </c>
      <c r="C332" s="54">
        <v>2</v>
      </c>
      <c r="D332" s="55">
        <v>1</v>
      </c>
      <c r="E332" s="53">
        <v>2</v>
      </c>
      <c r="F332" s="56">
        <v>1</v>
      </c>
      <c r="G332" s="77" t="s">
        <v>176</v>
      </c>
      <c r="H332" s="42">
        <v>303</v>
      </c>
      <c r="I332" s="103">
        <v>0</v>
      </c>
      <c r="J332" s="103">
        <v>0</v>
      </c>
      <c r="K332" s="103">
        <v>0</v>
      </c>
      <c r="L332" s="102"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7">
        <v>3</v>
      </c>
      <c r="B333" s="53">
        <v>3</v>
      </c>
      <c r="C333" s="54">
        <v>2</v>
      </c>
      <c r="D333" s="55">
        <v>1</v>
      </c>
      <c r="E333" s="53">
        <v>2</v>
      </c>
      <c r="F333" s="56">
        <v>2</v>
      </c>
      <c r="G333" s="77" t="s">
        <v>177</v>
      </c>
      <c r="H333" s="42">
        <v>304</v>
      </c>
      <c r="I333" s="60">
        <v>0</v>
      </c>
      <c r="J333" s="60">
        <v>0</v>
      </c>
      <c r="K333" s="60">
        <v>0</v>
      </c>
      <c r="L333" s="60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7">
        <v>3</v>
      </c>
      <c r="B334" s="53">
        <v>3</v>
      </c>
      <c r="C334" s="54">
        <v>2</v>
      </c>
      <c r="D334" s="55">
        <v>1</v>
      </c>
      <c r="E334" s="53">
        <v>3</v>
      </c>
      <c r="F334" s="56"/>
      <c r="G334" s="77" t="s">
        <v>178</v>
      </c>
      <c r="H334" s="42">
        <v>305</v>
      </c>
      <c r="I334" s="43">
        <f>SUM(I335:I336)</f>
        <v>0</v>
      </c>
      <c r="J334" s="43">
        <f>SUM(J335:J336)</f>
        <v>0</v>
      </c>
      <c r="K334" s="43">
        <f>SUM(K335:K336)</f>
        <v>0</v>
      </c>
      <c r="L334" s="43">
        <f>SUM(L335:L336)</f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7">
        <v>3</v>
      </c>
      <c r="B335" s="53">
        <v>3</v>
      </c>
      <c r="C335" s="54">
        <v>2</v>
      </c>
      <c r="D335" s="55">
        <v>1</v>
      </c>
      <c r="E335" s="53">
        <v>3</v>
      </c>
      <c r="F335" s="56">
        <v>1</v>
      </c>
      <c r="G335" s="77" t="s">
        <v>179</v>
      </c>
      <c r="H335" s="42">
        <v>306</v>
      </c>
      <c r="I335" s="60">
        <v>0</v>
      </c>
      <c r="J335" s="60">
        <v>0</v>
      </c>
      <c r="K335" s="60">
        <v>0</v>
      </c>
      <c r="L335" s="60"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7">
        <v>3</v>
      </c>
      <c r="B336" s="53">
        <v>3</v>
      </c>
      <c r="C336" s="54">
        <v>2</v>
      </c>
      <c r="D336" s="55">
        <v>1</v>
      </c>
      <c r="E336" s="53">
        <v>3</v>
      </c>
      <c r="F336" s="56">
        <v>2</v>
      </c>
      <c r="G336" s="77" t="s">
        <v>198</v>
      </c>
      <c r="H336" s="42">
        <v>307</v>
      </c>
      <c r="I336" s="78">
        <v>0</v>
      </c>
      <c r="J336" s="113">
        <v>0</v>
      </c>
      <c r="K336" s="78">
        <v>0</v>
      </c>
      <c r="L336" s="78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65">
        <v>3</v>
      </c>
      <c r="B337" s="65">
        <v>3</v>
      </c>
      <c r="C337" s="74">
        <v>2</v>
      </c>
      <c r="D337" s="77">
        <v>2</v>
      </c>
      <c r="E337" s="74"/>
      <c r="F337" s="76"/>
      <c r="G337" s="77" t="s">
        <v>212</v>
      </c>
      <c r="H337" s="42">
        <v>308</v>
      </c>
      <c r="I337" s="70">
        <f>I338</f>
        <v>0</v>
      </c>
      <c r="J337" s="114">
        <f>J338</f>
        <v>0</v>
      </c>
      <c r="K337" s="71">
        <f>K338</f>
        <v>0</v>
      </c>
      <c r="L337" s="71">
        <f>L338</f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57">
        <v>3</v>
      </c>
      <c r="B338" s="57">
        <v>3</v>
      </c>
      <c r="C338" s="53">
        <v>2</v>
      </c>
      <c r="D338" s="55">
        <v>2</v>
      </c>
      <c r="E338" s="53">
        <v>1</v>
      </c>
      <c r="F338" s="56"/>
      <c r="G338" s="77" t="s">
        <v>212</v>
      </c>
      <c r="H338" s="42">
        <v>309</v>
      </c>
      <c r="I338" s="43">
        <f>SUM(I339:I340)</f>
        <v>0</v>
      </c>
      <c r="J338" s="83">
        <f>SUM(J339:J340)</f>
        <v>0</v>
      </c>
      <c r="K338" s="44">
        <f>SUM(K339:K340)</f>
        <v>0</v>
      </c>
      <c r="L338" s="44">
        <f>SUM(L339:L340)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7">
        <v>3</v>
      </c>
      <c r="B339" s="57">
        <v>3</v>
      </c>
      <c r="C339" s="53">
        <v>2</v>
      </c>
      <c r="D339" s="55">
        <v>2</v>
      </c>
      <c r="E339" s="57">
        <v>1</v>
      </c>
      <c r="F339" s="87">
        <v>1</v>
      </c>
      <c r="G339" s="55" t="s">
        <v>213</v>
      </c>
      <c r="H339" s="42">
        <v>310</v>
      </c>
      <c r="I339" s="60">
        <v>0</v>
      </c>
      <c r="J339" s="60">
        <v>0</v>
      </c>
      <c r="K339" s="60">
        <v>0</v>
      </c>
      <c r="L339" s="60"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65">
        <v>3</v>
      </c>
      <c r="B340" s="65">
        <v>3</v>
      </c>
      <c r="C340" s="66">
        <v>2</v>
      </c>
      <c r="D340" s="67">
        <v>2</v>
      </c>
      <c r="E340" s="68">
        <v>1</v>
      </c>
      <c r="F340" s="95">
        <v>2</v>
      </c>
      <c r="G340" s="68" t="s">
        <v>214</v>
      </c>
      <c r="H340" s="42">
        <v>311</v>
      </c>
      <c r="I340" s="60">
        <v>0</v>
      </c>
      <c r="J340" s="60">
        <v>0</v>
      </c>
      <c r="K340" s="60">
        <v>0</v>
      </c>
      <c r="L340" s="60">
        <v>0</v>
      </c>
      <c r="M340" s="1"/>
      <c r="N340" s="1"/>
      <c r="O340" s="1"/>
      <c r="P340" s="1"/>
      <c r="Q340" s="1"/>
      <c r="R340" s="1"/>
      <c r="S340" s="1"/>
    </row>
    <row r="341" spans="1:19" ht="23.25" hidden="1" customHeight="1" collapsed="1">
      <c r="A341" s="57">
        <v>3</v>
      </c>
      <c r="B341" s="57">
        <v>3</v>
      </c>
      <c r="C341" s="53">
        <v>2</v>
      </c>
      <c r="D341" s="54">
        <v>3</v>
      </c>
      <c r="E341" s="55"/>
      <c r="F341" s="87"/>
      <c r="G341" s="55" t="s">
        <v>215</v>
      </c>
      <c r="H341" s="42">
        <v>312</v>
      </c>
      <c r="I341" s="43">
        <f>I342</f>
        <v>0</v>
      </c>
      <c r="J341" s="83">
        <f>J342</f>
        <v>0</v>
      </c>
      <c r="K341" s="44">
        <f>K342</f>
        <v>0</v>
      </c>
      <c r="L341" s="44">
        <f>L342</f>
        <v>0</v>
      </c>
      <c r="M341" s="1"/>
      <c r="N341" s="1"/>
      <c r="O341" s="1"/>
      <c r="P341" s="1"/>
      <c r="Q341" s="1"/>
      <c r="R341" s="1"/>
      <c r="S341" s="1"/>
    </row>
    <row r="342" spans="1:19" ht="13.5" hidden="1" customHeight="1" collapsed="1">
      <c r="A342" s="57">
        <v>3</v>
      </c>
      <c r="B342" s="57">
        <v>3</v>
      </c>
      <c r="C342" s="53">
        <v>2</v>
      </c>
      <c r="D342" s="54">
        <v>3</v>
      </c>
      <c r="E342" s="55">
        <v>1</v>
      </c>
      <c r="F342" s="87"/>
      <c r="G342" s="55" t="s">
        <v>215</v>
      </c>
      <c r="H342" s="42">
        <v>313</v>
      </c>
      <c r="I342" s="43">
        <f>I343+I344</f>
        <v>0</v>
      </c>
      <c r="J342" s="43">
        <f>J343+J344</f>
        <v>0</v>
      </c>
      <c r="K342" s="43">
        <f>K343+K344</f>
        <v>0</v>
      </c>
      <c r="L342" s="43">
        <f>L343+L344</f>
        <v>0</v>
      </c>
      <c r="M342" s="1"/>
      <c r="N342" s="1"/>
      <c r="O342" s="1"/>
      <c r="P342" s="1"/>
      <c r="Q342" s="1"/>
      <c r="R342" s="1"/>
      <c r="S342" s="1"/>
    </row>
    <row r="343" spans="1:19" ht="28.5" hidden="1" customHeight="1" collapsed="1">
      <c r="A343" s="57">
        <v>3</v>
      </c>
      <c r="B343" s="57">
        <v>3</v>
      </c>
      <c r="C343" s="53">
        <v>2</v>
      </c>
      <c r="D343" s="54">
        <v>3</v>
      </c>
      <c r="E343" s="55">
        <v>1</v>
      </c>
      <c r="F343" s="87">
        <v>1</v>
      </c>
      <c r="G343" s="55" t="s">
        <v>216</v>
      </c>
      <c r="H343" s="42">
        <v>314</v>
      </c>
      <c r="I343" s="103">
        <v>0</v>
      </c>
      <c r="J343" s="103">
        <v>0</v>
      </c>
      <c r="K343" s="103">
        <v>0</v>
      </c>
      <c r="L343" s="102">
        <v>0</v>
      </c>
      <c r="M343" s="1"/>
      <c r="N343" s="1"/>
      <c r="O343" s="1"/>
      <c r="P343" s="1"/>
      <c r="Q343" s="1"/>
      <c r="R343" s="1"/>
      <c r="S343" s="1"/>
    </row>
    <row r="344" spans="1:19" ht="27.75" hidden="1" customHeight="1" collapsed="1">
      <c r="A344" s="57">
        <v>3</v>
      </c>
      <c r="B344" s="57">
        <v>3</v>
      </c>
      <c r="C344" s="53">
        <v>2</v>
      </c>
      <c r="D344" s="54">
        <v>3</v>
      </c>
      <c r="E344" s="55">
        <v>1</v>
      </c>
      <c r="F344" s="87">
        <v>2</v>
      </c>
      <c r="G344" s="55" t="s">
        <v>217</v>
      </c>
      <c r="H344" s="42">
        <v>315</v>
      </c>
      <c r="I344" s="60">
        <v>0</v>
      </c>
      <c r="J344" s="60">
        <v>0</v>
      </c>
      <c r="K344" s="60">
        <v>0</v>
      </c>
      <c r="L344" s="60">
        <v>0</v>
      </c>
      <c r="M344" s="1"/>
      <c r="N344" s="1"/>
      <c r="O344" s="1"/>
      <c r="P344" s="1"/>
      <c r="Q344" s="1"/>
      <c r="R344" s="1"/>
      <c r="S344" s="1"/>
    </row>
    <row r="345" spans="1:19" hidden="1" collapsed="1">
      <c r="A345" s="57">
        <v>3</v>
      </c>
      <c r="B345" s="57">
        <v>3</v>
      </c>
      <c r="C345" s="53">
        <v>2</v>
      </c>
      <c r="D345" s="54">
        <v>4</v>
      </c>
      <c r="E345" s="54"/>
      <c r="F345" s="56"/>
      <c r="G345" s="55" t="s">
        <v>218</v>
      </c>
      <c r="H345" s="42">
        <v>316</v>
      </c>
      <c r="I345" s="43">
        <f>I346</f>
        <v>0</v>
      </c>
      <c r="J345" s="83">
        <f>J346</f>
        <v>0</v>
      </c>
      <c r="K345" s="44">
        <f>K346</f>
        <v>0</v>
      </c>
      <c r="L345" s="44">
        <f>L346</f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73">
        <v>3</v>
      </c>
      <c r="B346" s="73">
        <v>3</v>
      </c>
      <c r="C346" s="48">
        <v>2</v>
      </c>
      <c r="D346" s="46">
        <v>4</v>
      </c>
      <c r="E346" s="46">
        <v>1</v>
      </c>
      <c r="F346" s="49"/>
      <c r="G346" s="55" t="s">
        <v>218</v>
      </c>
      <c r="H346" s="42">
        <v>317</v>
      </c>
      <c r="I346" s="63">
        <f>SUM(I347:I348)</f>
        <v>0</v>
      </c>
      <c r="J346" s="84">
        <f>SUM(J347:J348)</f>
        <v>0</v>
      </c>
      <c r="K346" s="64">
        <f>SUM(K347:K348)</f>
        <v>0</v>
      </c>
      <c r="L346" s="64">
        <f>SUM(L347:L348)</f>
        <v>0</v>
      </c>
      <c r="M346" s="1"/>
      <c r="N346" s="1"/>
      <c r="O346" s="1"/>
      <c r="P346" s="1"/>
      <c r="Q346" s="1"/>
      <c r="R346" s="1"/>
      <c r="S346" s="1"/>
    </row>
    <row r="347" spans="1:19" ht="15.75" hidden="1" customHeight="1" collapsed="1">
      <c r="A347" s="57">
        <v>3</v>
      </c>
      <c r="B347" s="57">
        <v>3</v>
      </c>
      <c r="C347" s="53">
        <v>2</v>
      </c>
      <c r="D347" s="54">
        <v>4</v>
      </c>
      <c r="E347" s="54">
        <v>1</v>
      </c>
      <c r="F347" s="56">
        <v>1</v>
      </c>
      <c r="G347" s="55" t="s">
        <v>219</v>
      </c>
      <c r="H347" s="42">
        <v>318</v>
      </c>
      <c r="I347" s="60">
        <v>0</v>
      </c>
      <c r="J347" s="60">
        <v>0</v>
      </c>
      <c r="K347" s="60">
        <v>0</v>
      </c>
      <c r="L347" s="60">
        <v>0</v>
      </c>
      <c r="M347" s="1"/>
      <c r="N347" s="1"/>
      <c r="O347" s="1"/>
      <c r="P347" s="1"/>
      <c r="Q347" s="1"/>
      <c r="R347" s="1"/>
      <c r="S347" s="1"/>
    </row>
    <row r="348" spans="1:19" hidden="1" collapsed="1">
      <c r="A348" s="57">
        <v>3</v>
      </c>
      <c r="B348" s="57">
        <v>3</v>
      </c>
      <c r="C348" s="53">
        <v>2</v>
      </c>
      <c r="D348" s="54">
        <v>4</v>
      </c>
      <c r="E348" s="54">
        <v>1</v>
      </c>
      <c r="F348" s="56">
        <v>2</v>
      </c>
      <c r="G348" s="55" t="s">
        <v>227</v>
      </c>
      <c r="H348" s="42">
        <v>319</v>
      </c>
      <c r="I348" s="60">
        <v>0</v>
      </c>
      <c r="J348" s="60">
        <v>0</v>
      </c>
      <c r="K348" s="60">
        <v>0</v>
      </c>
      <c r="L348" s="60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7">
        <v>3</v>
      </c>
      <c r="B349" s="57">
        <v>3</v>
      </c>
      <c r="C349" s="53">
        <v>2</v>
      </c>
      <c r="D349" s="54">
        <v>5</v>
      </c>
      <c r="E349" s="54"/>
      <c r="F349" s="56"/>
      <c r="G349" s="55" t="s">
        <v>221</v>
      </c>
      <c r="H349" s="42">
        <v>320</v>
      </c>
      <c r="I349" s="43">
        <f t="shared" ref="I349:L350" si="30">I350</f>
        <v>0</v>
      </c>
      <c r="J349" s="83">
        <f t="shared" si="30"/>
        <v>0</v>
      </c>
      <c r="K349" s="44">
        <f t="shared" si="30"/>
        <v>0</v>
      </c>
      <c r="L349" s="44">
        <f t="shared" si="30"/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73">
        <v>3</v>
      </c>
      <c r="B350" s="73">
        <v>3</v>
      </c>
      <c r="C350" s="48">
        <v>2</v>
      </c>
      <c r="D350" s="46">
        <v>5</v>
      </c>
      <c r="E350" s="46">
        <v>1</v>
      </c>
      <c r="F350" s="49"/>
      <c r="G350" s="55" t="s">
        <v>221</v>
      </c>
      <c r="H350" s="42">
        <v>321</v>
      </c>
      <c r="I350" s="63">
        <f t="shared" si="30"/>
        <v>0</v>
      </c>
      <c r="J350" s="84">
        <f t="shared" si="30"/>
        <v>0</v>
      </c>
      <c r="K350" s="64">
        <f t="shared" si="30"/>
        <v>0</v>
      </c>
      <c r="L350" s="64">
        <f t="shared" si="30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57">
        <v>3</v>
      </c>
      <c r="B351" s="57">
        <v>3</v>
      </c>
      <c r="C351" s="53">
        <v>2</v>
      </c>
      <c r="D351" s="54">
        <v>5</v>
      </c>
      <c r="E351" s="54">
        <v>1</v>
      </c>
      <c r="F351" s="56">
        <v>1</v>
      </c>
      <c r="G351" s="55" t="s">
        <v>221</v>
      </c>
      <c r="H351" s="42">
        <v>322</v>
      </c>
      <c r="I351" s="103">
        <v>0</v>
      </c>
      <c r="J351" s="103">
        <v>0</v>
      </c>
      <c r="K351" s="103">
        <v>0</v>
      </c>
      <c r="L351" s="102">
        <v>0</v>
      </c>
      <c r="M351" s="1"/>
      <c r="N351" s="1"/>
      <c r="O351" s="1"/>
      <c r="P351" s="1"/>
      <c r="Q351" s="1"/>
      <c r="R351" s="1"/>
      <c r="S351" s="1"/>
    </row>
    <row r="352" spans="1:19" ht="16.5" hidden="1" customHeight="1" collapsed="1">
      <c r="A352" s="57">
        <v>3</v>
      </c>
      <c r="B352" s="57">
        <v>3</v>
      </c>
      <c r="C352" s="53">
        <v>2</v>
      </c>
      <c r="D352" s="54">
        <v>6</v>
      </c>
      <c r="E352" s="54"/>
      <c r="F352" s="56"/>
      <c r="G352" s="55" t="s">
        <v>191</v>
      </c>
      <c r="H352" s="42">
        <v>323</v>
      </c>
      <c r="I352" s="43">
        <f t="shared" ref="I352:L353" si="31">I353</f>
        <v>0</v>
      </c>
      <c r="J352" s="83">
        <f t="shared" si="31"/>
        <v>0</v>
      </c>
      <c r="K352" s="44">
        <f t="shared" si="31"/>
        <v>0</v>
      </c>
      <c r="L352" s="44">
        <f t="shared" si="31"/>
        <v>0</v>
      </c>
      <c r="M352" s="1"/>
      <c r="N352" s="1"/>
      <c r="O352" s="1"/>
      <c r="P352" s="1"/>
      <c r="Q352" s="1"/>
      <c r="R352" s="1"/>
      <c r="S352" s="1"/>
    </row>
    <row r="353" spans="1:19" ht="15" hidden="1" customHeight="1" collapsed="1">
      <c r="A353" s="57">
        <v>3</v>
      </c>
      <c r="B353" s="57">
        <v>3</v>
      </c>
      <c r="C353" s="53">
        <v>2</v>
      </c>
      <c r="D353" s="54">
        <v>6</v>
      </c>
      <c r="E353" s="54">
        <v>1</v>
      </c>
      <c r="F353" s="56"/>
      <c r="G353" s="55" t="s">
        <v>191</v>
      </c>
      <c r="H353" s="42">
        <v>324</v>
      </c>
      <c r="I353" s="43">
        <f t="shared" si="31"/>
        <v>0</v>
      </c>
      <c r="J353" s="83">
        <f t="shared" si="31"/>
        <v>0</v>
      </c>
      <c r="K353" s="44">
        <f t="shared" si="31"/>
        <v>0</v>
      </c>
      <c r="L353" s="44">
        <f t="shared" si="31"/>
        <v>0</v>
      </c>
      <c r="M353" s="1"/>
      <c r="N353" s="1"/>
      <c r="O353" s="1"/>
      <c r="P353" s="1"/>
      <c r="Q353" s="1"/>
      <c r="R353" s="1"/>
      <c r="S353" s="1"/>
    </row>
    <row r="354" spans="1:19" ht="13.5" hidden="1" customHeight="1" collapsed="1">
      <c r="A354" s="65">
        <v>3</v>
      </c>
      <c r="B354" s="65">
        <v>3</v>
      </c>
      <c r="C354" s="66">
        <v>2</v>
      </c>
      <c r="D354" s="67">
        <v>6</v>
      </c>
      <c r="E354" s="67">
        <v>1</v>
      </c>
      <c r="F354" s="69">
        <v>1</v>
      </c>
      <c r="G354" s="68" t="s">
        <v>191</v>
      </c>
      <c r="H354" s="42">
        <v>325</v>
      </c>
      <c r="I354" s="103">
        <v>0</v>
      </c>
      <c r="J354" s="103">
        <v>0</v>
      </c>
      <c r="K354" s="103">
        <v>0</v>
      </c>
      <c r="L354" s="102">
        <v>0</v>
      </c>
      <c r="M354" s="1"/>
      <c r="N354" s="1"/>
      <c r="O354" s="1"/>
      <c r="P354" s="1"/>
      <c r="Q354" s="1"/>
      <c r="R354" s="1"/>
      <c r="S354" s="1"/>
    </row>
    <row r="355" spans="1:19" ht="15" hidden="1" customHeight="1" collapsed="1">
      <c r="A355" s="57">
        <v>3</v>
      </c>
      <c r="B355" s="57">
        <v>3</v>
      </c>
      <c r="C355" s="53">
        <v>2</v>
      </c>
      <c r="D355" s="54">
        <v>7</v>
      </c>
      <c r="E355" s="54"/>
      <c r="F355" s="56"/>
      <c r="G355" s="55" t="s">
        <v>223</v>
      </c>
      <c r="H355" s="42">
        <v>326</v>
      </c>
      <c r="I355" s="43">
        <f>I356</f>
        <v>0</v>
      </c>
      <c r="J355" s="83">
        <f>J356</f>
        <v>0</v>
      </c>
      <c r="K355" s="44">
        <f>K356</f>
        <v>0</v>
      </c>
      <c r="L355" s="44">
        <f>L356</f>
        <v>0</v>
      </c>
      <c r="M355" s="1"/>
      <c r="N355" s="1"/>
      <c r="O355" s="1"/>
      <c r="P355" s="1"/>
      <c r="Q355" s="1"/>
      <c r="R355" s="1"/>
      <c r="S355" s="1"/>
    </row>
    <row r="356" spans="1:19" ht="12.75" hidden="1" customHeight="1" collapsed="1">
      <c r="A356" s="65">
        <v>3</v>
      </c>
      <c r="B356" s="65">
        <v>3</v>
      </c>
      <c r="C356" s="66">
        <v>2</v>
      </c>
      <c r="D356" s="67">
        <v>7</v>
      </c>
      <c r="E356" s="67">
        <v>1</v>
      </c>
      <c r="F356" s="69"/>
      <c r="G356" s="55" t="s">
        <v>223</v>
      </c>
      <c r="H356" s="42">
        <v>327</v>
      </c>
      <c r="I356" s="43">
        <f>SUM(I357:I358)</f>
        <v>0</v>
      </c>
      <c r="J356" s="43">
        <f>SUM(J357:J358)</f>
        <v>0</v>
      </c>
      <c r="K356" s="43">
        <f>SUM(K357:K358)</f>
        <v>0</v>
      </c>
      <c r="L356" s="43">
        <f>SUM(L357:L358)</f>
        <v>0</v>
      </c>
      <c r="M356" s="1"/>
      <c r="N356" s="1"/>
      <c r="O356" s="1"/>
      <c r="P356" s="1"/>
      <c r="Q356" s="1"/>
      <c r="R356" s="1"/>
      <c r="S356" s="1"/>
    </row>
    <row r="357" spans="1:19" ht="27" hidden="1" customHeight="1" collapsed="1">
      <c r="A357" s="57">
        <v>3</v>
      </c>
      <c r="B357" s="57">
        <v>3</v>
      </c>
      <c r="C357" s="53">
        <v>2</v>
      </c>
      <c r="D357" s="54">
        <v>7</v>
      </c>
      <c r="E357" s="54">
        <v>1</v>
      </c>
      <c r="F357" s="56">
        <v>1</v>
      </c>
      <c r="G357" s="55" t="s">
        <v>224</v>
      </c>
      <c r="H357" s="42">
        <v>328</v>
      </c>
      <c r="I357" s="103">
        <v>0</v>
      </c>
      <c r="J357" s="103">
        <v>0</v>
      </c>
      <c r="K357" s="103">
        <v>0</v>
      </c>
      <c r="L357" s="102">
        <v>0</v>
      </c>
      <c r="M357" s="1"/>
      <c r="N357" s="1"/>
      <c r="O357" s="1"/>
      <c r="P357" s="1"/>
      <c r="Q357" s="1"/>
      <c r="R357" s="1"/>
      <c r="S357" s="1"/>
    </row>
    <row r="358" spans="1:19" ht="30" hidden="1" customHeight="1" collapsed="1">
      <c r="A358" s="57">
        <v>3</v>
      </c>
      <c r="B358" s="57">
        <v>3</v>
      </c>
      <c r="C358" s="53">
        <v>2</v>
      </c>
      <c r="D358" s="54">
        <v>7</v>
      </c>
      <c r="E358" s="54">
        <v>1</v>
      </c>
      <c r="F358" s="56">
        <v>2</v>
      </c>
      <c r="G358" s="55" t="s">
        <v>225</v>
      </c>
      <c r="H358" s="42">
        <v>329</v>
      </c>
      <c r="I358" s="60">
        <v>0</v>
      </c>
      <c r="J358" s="60">
        <v>0</v>
      </c>
      <c r="K358" s="60">
        <v>0</v>
      </c>
      <c r="L358" s="60">
        <v>0</v>
      </c>
      <c r="M358" s="1"/>
      <c r="N358" s="1"/>
      <c r="O358" s="1"/>
      <c r="P358" s="1"/>
      <c r="Q358" s="1"/>
      <c r="R358" s="1"/>
      <c r="S358" s="1"/>
    </row>
    <row r="359" spans="1:19" ht="18.75" customHeight="1">
      <c r="A359" s="23"/>
      <c r="B359" s="23"/>
      <c r="C359" s="24"/>
      <c r="D359" s="115"/>
      <c r="E359" s="116"/>
      <c r="F359" s="117"/>
      <c r="G359" s="118" t="s">
        <v>228</v>
      </c>
      <c r="H359" s="42">
        <v>330</v>
      </c>
      <c r="I359" s="92">
        <f>SUM(I30+I176)</f>
        <v>5300</v>
      </c>
      <c r="J359" s="92">
        <f>SUM(J30+J176)</f>
        <v>5300</v>
      </c>
      <c r="K359" s="92">
        <f>SUM(K30+K176)</f>
        <v>4622.55</v>
      </c>
      <c r="L359" s="92">
        <f>SUM(L30+L176)</f>
        <v>4622.55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G360" s="119"/>
      <c r="H360" s="144"/>
      <c r="I360" s="120"/>
      <c r="J360" s="121"/>
      <c r="K360" s="121"/>
      <c r="L360" s="121"/>
      <c r="M360" s="1"/>
      <c r="N360" s="1"/>
      <c r="O360" s="1"/>
      <c r="P360" s="1"/>
      <c r="Q360" s="1"/>
      <c r="R360" s="1"/>
      <c r="S360" s="1"/>
    </row>
    <row r="361" spans="1:19" ht="18.75" customHeight="1">
      <c r="D361" s="20"/>
      <c r="E361" s="20"/>
      <c r="F361" s="28"/>
      <c r="G361" s="20" t="s">
        <v>229</v>
      </c>
      <c r="H361" s="145"/>
      <c r="I361" s="122"/>
      <c r="J361" s="121"/>
      <c r="K361" s="20" t="s">
        <v>230</v>
      </c>
      <c r="L361" s="122"/>
      <c r="M361" s="1"/>
      <c r="N361" s="1"/>
      <c r="O361" s="1"/>
      <c r="P361" s="1"/>
      <c r="Q361" s="1"/>
      <c r="R361" s="1"/>
      <c r="S361" s="1"/>
    </row>
    <row r="362" spans="1:19" ht="18.75" customHeight="1">
      <c r="A362" s="123"/>
      <c r="B362" s="123"/>
      <c r="C362" s="123"/>
      <c r="D362" s="124" t="s">
        <v>231</v>
      </c>
      <c r="E362"/>
      <c r="F362"/>
      <c r="G362" s="145"/>
      <c r="H362" s="145"/>
      <c r="I362" s="160" t="s">
        <v>232</v>
      </c>
      <c r="K362" s="515" t="s">
        <v>233</v>
      </c>
      <c r="L362" s="515"/>
      <c r="M362" s="1"/>
      <c r="N362" s="1"/>
      <c r="O362" s="1"/>
      <c r="P362" s="1"/>
      <c r="Q362" s="1"/>
      <c r="R362" s="1"/>
      <c r="S362" s="1"/>
    </row>
    <row r="363" spans="1:19" ht="15.75" customHeight="1">
      <c r="I363" s="161"/>
      <c r="K363" s="161"/>
      <c r="L363" s="161"/>
      <c r="M363" s="1"/>
      <c r="N363" s="1"/>
      <c r="O363" s="1"/>
      <c r="P363" s="1"/>
      <c r="Q363" s="1"/>
      <c r="R363" s="1"/>
      <c r="S363" s="1"/>
    </row>
    <row r="364" spans="1:19" ht="15.75" customHeight="1">
      <c r="D364" s="20"/>
      <c r="E364" s="20"/>
      <c r="F364" s="28"/>
      <c r="G364" s="20" t="s">
        <v>234</v>
      </c>
      <c r="I364" s="161"/>
      <c r="K364" s="20" t="s">
        <v>235</v>
      </c>
      <c r="L364" s="162"/>
      <c r="M364" s="1"/>
      <c r="N364" s="1"/>
      <c r="O364" s="1"/>
      <c r="P364" s="1"/>
      <c r="Q364" s="1"/>
      <c r="R364" s="1"/>
      <c r="S364" s="1"/>
    </row>
    <row r="365" spans="1:19" ht="26.25" customHeight="1">
      <c r="D365" s="479" t="s">
        <v>236</v>
      </c>
      <c r="E365" s="480"/>
      <c r="F365" s="480"/>
      <c r="G365" s="480"/>
      <c r="H365" s="163"/>
      <c r="I365" s="164" t="s">
        <v>232</v>
      </c>
      <c r="K365" s="515" t="s">
        <v>233</v>
      </c>
      <c r="L365" s="515"/>
      <c r="M365" s="1"/>
      <c r="N365" s="1"/>
      <c r="O365" s="1"/>
      <c r="P365" s="1"/>
      <c r="Q365" s="1"/>
      <c r="R365" s="1"/>
      <c r="S365" s="1"/>
    </row>
  </sheetData>
  <mergeCells count="23">
    <mergeCell ref="L27:L28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G25:H25"/>
    <mergeCell ref="B13:L13"/>
    <mergeCell ref="G15:K15"/>
    <mergeCell ref="G16:K16"/>
    <mergeCell ref="E17:K17"/>
    <mergeCell ref="A18:L18"/>
    <mergeCell ref="C22:I22"/>
    <mergeCell ref="G11:K11"/>
    <mergeCell ref="A6:L6"/>
    <mergeCell ref="A7:L7"/>
    <mergeCell ref="G8:K8"/>
    <mergeCell ref="A9:L9"/>
    <mergeCell ref="G10:K10"/>
  </mergeCells>
  <pageMargins left="0.70866141732283472" right="0.70866141732283472" top="0.74803149606299213" bottom="0.74803149606299213" header="0.31496062992125984" footer="0.31496062992125984"/>
  <pageSetup scale="9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2"/>
  <sheetViews>
    <sheetView topLeftCell="A4" workbookViewId="0">
      <selection activeCell="N15" sqref="N15"/>
    </sheetView>
  </sheetViews>
  <sheetFormatPr defaultRowHeight="1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3.42578125" customWidth="1"/>
    <col min="9" max="9" width="9.85546875" customWidth="1"/>
    <col min="10" max="10" width="9.5703125" customWidth="1"/>
    <col min="11" max="11" width="9" customWidth="1"/>
  </cols>
  <sheetData>
    <row r="1" spans="1:12">
      <c r="I1" s="526" t="s">
        <v>287</v>
      </c>
      <c r="J1" s="527"/>
      <c r="K1" s="527"/>
      <c r="L1" s="527"/>
    </row>
    <row r="2" spans="1:12">
      <c r="I2" s="526" t="s">
        <v>1</v>
      </c>
      <c r="J2" s="527"/>
      <c r="K2" s="527"/>
      <c r="L2" s="527"/>
    </row>
    <row r="3" spans="1:12">
      <c r="I3" s="528" t="s">
        <v>2</v>
      </c>
      <c r="J3" s="527"/>
      <c r="K3" s="527"/>
      <c r="L3" s="527"/>
    </row>
    <row r="4" spans="1:12">
      <c r="I4" s="528" t="s">
        <v>4</v>
      </c>
      <c r="J4" s="527"/>
      <c r="K4" s="527"/>
      <c r="L4" s="527"/>
    </row>
    <row r="5" spans="1:12">
      <c r="I5" s="529" t="s">
        <v>288</v>
      </c>
      <c r="J5" s="530"/>
      <c r="K5" s="530"/>
      <c r="L5" s="530"/>
    </row>
    <row r="6" spans="1:12">
      <c r="A6" s="196"/>
      <c r="B6" s="196"/>
      <c r="C6" s="196"/>
      <c r="D6" s="196"/>
      <c r="E6" s="196"/>
      <c r="F6" s="196"/>
      <c r="G6" s="196"/>
      <c r="H6" s="196"/>
      <c r="I6" s="10"/>
      <c r="J6" s="10"/>
      <c r="K6" s="10"/>
      <c r="L6" s="10"/>
    </row>
    <row r="7" spans="1:12">
      <c r="A7" s="524" t="s">
        <v>289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  <c r="L7" s="525"/>
    </row>
    <row r="8" spans="1:12">
      <c r="A8" s="196"/>
      <c r="B8" s="196"/>
      <c r="C8" s="537" t="s">
        <v>290</v>
      </c>
      <c r="D8" s="538"/>
      <c r="E8" s="538"/>
      <c r="F8" s="538"/>
      <c r="G8" s="538"/>
      <c r="H8" s="538"/>
      <c r="I8" s="538"/>
      <c r="J8" s="538"/>
      <c r="K8" s="538"/>
      <c r="L8" s="538"/>
    </row>
    <row r="9" spans="1:12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</row>
    <row r="10" spans="1:12">
      <c r="A10" s="196"/>
      <c r="B10" s="196"/>
      <c r="C10" s="196"/>
      <c r="D10" s="196"/>
    </row>
    <row r="11" spans="1:12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</row>
    <row r="12" spans="1:12">
      <c r="A12" s="196"/>
      <c r="B12" s="196"/>
      <c r="C12" s="196"/>
      <c r="D12" s="196"/>
      <c r="E12" s="196"/>
      <c r="F12" s="196"/>
      <c r="G12" s="539" t="s">
        <v>291</v>
      </c>
      <c r="H12" s="539"/>
      <c r="I12" s="540"/>
      <c r="J12" s="540"/>
      <c r="K12" s="540"/>
      <c r="L12" s="196"/>
    </row>
    <row r="13" spans="1:12">
      <c r="A13" s="196"/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</row>
    <row r="14" spans="1:12">
      <c r="A14" s="196"/>
      <c r="B14" s="196"/>
      <c r="C14" s="196"/>
      <c r="D14" s="196"/>
      <c r="E14" s="196"/>
      <c r="F14" s="196"/>
      <c r="G14" s="541" t="s">
        <v>9</v>
      </c>
      <c r="H14" s="541"/>
      <c r="I14" s="542"/>
      <c r="J14" s="542"/>
      <c r="K14" s="542"/>
      <c r="L14" s="196"/>
    </row>
    <row r="15" spans="1:12">
      <c r="A15" s="196"/>
      <c r="B15" s="196"/>
      <c r="C15" s="196"/>
      <c r="D15" s="196"/>
      <c r="E15" s="196"/>
      <c r="F15" s="196"/>
      <c r="G15" s="197" t="s">
        <v>10</v>
      </c>
      <c r="H15" s="197"/>
      <c r="I15" s="198"/>
      <c r="J15" s="198"/>
      <c r="K15" s="198"/>
      <c r="L15" s="196"/>
    </row>
    <row r="16" spans="1:12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</row>
    <row r="17" spans="1:12">
      <c r="A17" s="196"/>
      <c r="B17" s="196"/>
      <c r="C17" s="196"/>
      <c r="D17" s="196"/>
      <c r="E17" s="196"/>
      <c r="F17" s="196"/>
      <c r="G17" s="543" t="s">
        <v>292</v>
      </c>
      <c r="H17" s="543"/>
      <c r="I17" s="543"/>
      <c r="J17" s="543"/>
      <c r="K17" s="196"/>
      <c r="L17" s="196"/>
    </row>
    <row r="18" spans="1:12">
      <c r="A18" s="196"/>
      <c r="B18" s="196"/>
      <c r="C18" s="196"/>
      <c r="D18" s="196"/>
      <c r="E18" s="196"/>
      <c r="F18" s="196"/>
      <c r="G18" s="544" t="s">
        <v>506</v>
      </c>
      <c r="H18" s="544"/>
      <c r="I18" s="545"/>
      <c r="J18" s="545"/>
      <c r="K18" s="545"/>
      <c r="L18" s="196"/>
    </row>
    <row r="19" spans="1:12">
      <c r="A19" s="196"/>
      <c r="B19" s="196"/>
      <c r="C19" s="196"/>
      <c r="D19" s="196"/>
      <c r="E19" s="196"/>
      <c r="F19" s="196"/>
      <c r="G19" s="196" t="s">
        <v>293</v>
      </c>
      <c r="H19" s="196"/>
      <c r="I19" s="196"/>
      <c r="J19" s="196"/>
      <c r="K19" s="196"/>
      <c r="L19" s="196"/>
    </row>
    <row r="20" spans="1:12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 t="s">
        <v>15</v>
      </c>
    </row>
    <row r="21" spans="1:12">
      <c r="A21" s="196"/>
      <c r="B21" s="196"/>
      <c r="C21" s="196"/>
      <c r="D21" s="196"/>
      <c r="E21" s="196"/>
      <c r="F21" s="196"/>
      <c r="G21" s="196"/>
      <c r="H21" s="196"/>
      <c r="I21" s="531" t="s">
        <v>294</v>
      </c>
      <c r="J21" s="532"/>
      <c r="K21" s="533"/>
      <c r="L21" s="199"/>
    </row>
    <row r="22" spans="1:12">
      <c r="A22" s="196"/>
      <c r="B22" s="196"/>
      <c r="C22" s="196"/>
      <c r="D22" s="196"/>
      <c r="E22" s="196"/>
      <c r="F22" s="196"/>
      <c r="G22" s="196"/>
      <c r="H22" s="196"/>
      <c r="I22" s="531" t="s">
        <v>17</v>
      </c>
      <c r="J22" s="532"/>
      <c r="K22" s="533"/>
      <c r="L22" s="200"/>
    </row>
    <row r="23" spans="1:12">
      <c r="A23" s="196"/>
      <c r="B23" s="196"/>
      <c r="C23" s="196"/>
      <c r="D23" s="196"/>
      <c r="E23" s="196"/>
      <c r="F23" s="196"/>
      <c r="G23" s="196"/>
      <c r="H23" s="196"/>
      <c r="I23" s="534" t="s">
        <v>19</v>
      </c>
      <c r="J23" s="535"/>
      <c r="K23" s="536"/>
      <c r="L23" s="199" t="s">
        <v>20</v>
      </c>
    </row>
    <row r="24" spans="1:12">
      <c r="A24" s="196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 t="s">
        <v>295</v>
      </c>
    </row>
    <row r="25" spans="1:12" ht="9" customHeight="1">
      <c r="A25" s="548" t="s">
        <v>30</v>
      </c>
      <c r="B25" s="549"/>
      <c r="C25" s="549"/>
      <c r="D25" s="549"/>
      <c r="E25" s="549"/>
      <c r="F25" s="550"/>
      <c r="G25" s="557" t="s">
        <v>31</v>
      </c>
      <c r="H25" s="548" t="s">
        <v>296</v>
      </c>
      <c r="I25" s="201" t="s">
        <v>297</v>
      </c>
      <c r="J25" s="202"/>
      <c r="K25" s="202"/>
      <c r="L25" s="203"/>
    </row>
    <row r="26" spans="1:12" ht="9.75" customHeight="1">
      <c r="A26" s="551"/>
      <c r="B26" s="552"/>
      <c r="C26" s="552"/>
      <c r="D26" s="552"/>
      <c r="E26" s="552"/>
      <c r="F26" s="553"/>
      <c r="G26" s="558"/>
      <c r="H26" s="551"/>
      <c r="I26" s="204" t="s">
        <v>257</v>
      </c>
      <c r="J26" s="205"/>
      <c r="K26" s="205"/>
      <c r="L26" s="206"/>
    </row>
    <row r="27" spans="1:12" ht="11.25" customHeight="1">
      <c r="A27" s="551"/>
      <c r="B27" s="552"/>
      <c r="C27" s="552"/>
      <c r="D27" s="552"/>
      <c r="E27" s="552"/>
      <c r="F27" s="553"/>
      <c r="G27" s="558"/>
      <c r="H27" s="551"/>
      <c r="I27" s="560" t="s">
        <v>298</v>
      </c>
      <c r="J27" s="201" t="s">
        <v>299</v>
      </c>
      <c r="K27" s="202"/>
      <c r="L27" s="203"/>
    </row>
    <row r="28" spans="1:12" ht="14.25" customHeight="1">
      <c r="A28" s="551"/>
      <c r="B28" s="552"/>
      <c r="C28" s="552"/>
      <c r="D28" s="552"/>
      <c r="E28" s="552"/>
      <c r="F28" s="553"/>
      <c r="G28" s="558"/>
      <c r="H28" s="551"/>
      <c r="I28" s="561"/>
      <c r="J28" s="560" t="s">
        <v>300</v>
      </c>
      <c r="K28" s="201" t="s">
        <v>301</v>
      </c>
      <c r="L28" s="203"/>
    </row>
    <row r="29" spans="1:12" ht="12.75" customHeight="1">
      <c r="A29" s="554"/>
      <c r="B29" s="555"/>
      <c r="C29" s="555"/>
      <c r="D29" s="555"/>
      <c r="E29" s="555"/>
      <c r="F29" s="556"/>
      <c r="G29" s="559"/>
      <c r="H29" s="554"/>
      <c r="I29" s="562"/>
      <c r="J29" s="562"/>
      <c r="K29" s="207" t="s">
        <v>302</v>
      </c>
      <c r="L29" s="207" t="s">
        <v>303</v>
      </c>
    </row>
    <row r="30" spans="1:12" ht="9.75" customHeight="1">
      <c r="A30" s="208">
        <v>1</v>
      </c>
      <c r="B30" s="209"/>
      <c r="C30" s="209"/>
      <c r="D30" s="209"/>
      <c r="E30" s="209"/>
      <c r="F30" s="210"/>
      <c r="G30" s="211">
        <v>2</v>
      </c>
      <c r="H30" s="211">
        <v>3</v>
      </c>
      <c r="I30" s="207">
        <v>4</v>
      </c>
      <c r="J30" s="207">
        <v>5</v>
      </c>
      <c r="K30" s="207">
        <v>6</v>
      </c>
      <c r="L30" s="212">
        <v>7</v>
      </c>
    </row>
    <row r="31" spans="1:12">
      <c r="A31" s="213">
        <v>2</v>
      </c>
      <c r="B31" s="214"/>
      <c r="C31" s="214"/>
      <c r="D31" s="214"/>
      <c r="E31" s="214"/>
      <c r="F31" s="214"/>
      <c r="G31" s="215" t="s">
        <v>40</v>
      </c>
      <c r="H31" s="216">
        <v>1</v>
      </c>
      <c r="I31" s="217">
        <f>I32+I39+I56+I73+I78+I90+I102+I113+I120</f>
        <v>3572.07</v>
      </c>
      <c r="J31" s="217">
        <f>J32+J39+J56+J73+J78+J90+J102+J113+J120</f>
        <v>1729.0800000000002</v>
      </c>
      <c r="K31" s="218">
        <f>K32+K39</f>
        <v>0</v>
      </c>
      <c r="L31" s="217">
        <f>L32+L39+L56+L73+L78+L90+L102+L113+L120</f>
        <v>0</v>
      </c>
    </row>
    <row r="32" spans="1:12" ht="14.25" hidden="1" customHeight="1" collapsed="1">
      <c r="A32" s="219">
        <v>2</v>
      </c>
      <c r="B32" s="219">
        <v>1</v>
      </c>
      <c r="C32" s="220"/>
      <c r="D32" s="220"/>
      <c r="E32" s="220"/>
      <c r="F32" s="220"/>
      <c r="G32" s="221" t="s">
        <v>304</v>
      </c>
      <c r="H32" s="222">
        <v>2</v>
      </c>
      <c r="I32" s="223">
        <f>I34+I36+I38</f>
        <v>0</v>
      </c>
      <c r="J32" s="223">
        <f>J34+J36+J38</f>
        <v>0</v>
      </c>
      <c r="K32" s="223">
        <f>K34+K36</f>
        <v>0</v>
      </c>
      <c r="L32" s="223">
        <f>L37</f>
        <v>0</v>
      </c>
    </row>
    <row r="33" spans="1:12" hidden="1" collapsed="1">
      <c r="A33" s="220">
        <v>2</v>
      </c>
      <c r="B33" s="220">
        <v>1</v>
      </c>
      <c r="C33" s="220">
        <v>1</v>
      </c>
      <c r="D33" s="220"/>
      <c r="E33" s="220"/>
      <c r="F33" s="220"/>
      <c r="G33" s="224" t="s">
        <v>42</v>
      </c>
      <c r="H33" s="225">
        <v>3</v>
      </c>
      <c r="I33" s="226">
        <f>I34+I36</f>
        <v>0</v>
      </c>
      <c r="J33" s="226">
        <f>J34+J36</f>
        <v>0</v>
      </c>
      <c r="K33" s="226">
        <f>K34+K36</f>
        <v>0</v>
      </c>
      <c r="L33" s="220" t="s">
        <v>305</v>
      </c>
    </row>
    <row r="34" spans="1:12" hidden="1" collapsed="1">
      <c r="A34" s="220">
        <v>2</v>
      </c>
      <c r="B34" s="220">
        <v>1</v>
      </c>
      <c r="C34" s="220">
        <v>1</v>
      </c>
      <c r="D34" s="220">
        <v>1</v>
      </c>
      <c r="E34" s="220">
        <v>1</v>
      </c>
      <c r="F34" s="220">
        <v>1</v>
      </c>
      <c r="G34" s="224" t="s">
        <v>306</v>
      </c>
      <c r="H34" s="225">
        <v>4</v>
      </c>
      <c r="I34" s="227"/>
      <c r="J34" s="227"/>
      <c r="K34" s="227"/>
      <c r="L34" s="220" t="s">
        <v>305</v>
      </c>
    </row>
    <row r="35" spans="1:12" ht="14.25" hidden="1" customHeight="1" collapsed="1">
      <c r="A35" s="220"/>
      <c r="B35" s="220"/>
      <c r="C35" s="220"/>
      <c r="D35" s="220"/>
      <c r="E35" s="220"/>
      <c r="F35" s="220"/>
      <c r="G35" s="224" t="s">
        <v>307</v>
      </c>
      <c r="H35" s="225">
        <v>5</v>
      </c>
      <c r="I35" s="227"/>
      <c r="J35" s="227"/>
      <c r="K35" s="227"/>
      <c r="L35" s="220" t="s">
        <v>305</v>
      </c>
    </row>
    <row r="36" spans="1:12" hidden="1" collapsed="1">
      <c r="A36" s="220">
        <v>2</v>
      </c>
      <c r="B36" s="220">
        <v>1</v>
      </c>
      <c r="C36" s="220">
        <v>1</v>
      </c>
      <c r="D36" s="220">
        <v>1</v>
      </c>
      <c r="E36" s="220">
        <v>2</v>
      </c>
      <c r="F36" s="220">
        <v>1</v>
      </c>
      <c r="G36" s="224" t="s">
        <v>44</v>
      </c>
      <c r="H36" s="225">
        <v>6</v>
      </c>
      <c r="I36" s="227"/>
      <c r="J36" s="227"/>
      <c r="K36" s="227"/>
      <c r="L36" s="220" t="s">
        <v>305</v>
      </c>
    </row>
    <row r="37" spans="1:12" hidden="1" collapsed="1">
      <c r="A37" s="220">
        <v>2</v>
      </c>
      <c r="B37" s="220">
        <v>1</v>
      </c>
      <c r="C37" s="220">
        <v>2</v>
      </c>
      <c r="D37" s="220"/>
      <c r="E37" s="220"/>
      <c r="F37" s="220"/>
      <c r="G37" s="224" t="s">
        <v>267</v>
      </c>
      <c r="H37" s="225">
        <v>7</v>
      </c>
      <c r="I37" s="226">
        <f>I38</f>
        <v>0</v>
      </c>
      <c r="J37" s="226">
        <f>J38</f>
        <v>0</v>
      </c>
      <c r="K37" s="220" t="s">
        <v>305</v>
      </c>
      <c r="L37" s="226">
        <f>L38</f>
        <v>0</v>
      </c>
    </row>
    <row r="38" spans="1:12" hidden="1" collapsed="1">
      <c r="A38" s="220">
        <v>2</v>
      </c>
      <c r="B38" s="220">
        <v>1</v>
      </c>
      <c r="C38" s="220">
        <v>2</v>
      </c>
      <c r="D38" s="220">
        <v>1</v>
      </c>
      <c r="E38" s="220">
        <v>1</v>
      </c>
      <c r="F38" s="220">
        <v>1</v>
      </c>
      <c r="G38" s="224" t="s">
        <v>267</v>
      </c>
      <c r="H38" s="225">
        <v>8</v>
      </c>
      <c r="I38" s="227"/>
      <c r="J38" s="227"/>
      <c r="K38" s="220" t="s">
        <v>305</v>
      </c>
      <c r="L38" s="228"/>
    </row>
    <row r="39" spans="1:12" ht="15" customHeight="1">
      <c r="A39" s="219">
        <v>2</v>
      </c>
      <c r="B39" s="219">
        <v>2</v>
      </c>
      <c r="C39" s="220"/>
      <c r="D39" s="220"/>
      <c r="E39" s="220"/>
      <c r="F39" s="220"/>
      <c r="G39" s="221" t="s">
        <v>308</v>
      </c>
      <c r="H39" s="222">
        <v>9</v>
      </c>
      <c r="I39" s="223">
        <f>I40</f>
        <v>3118.67</v>
      </c>
      <c r="J39" s="223">
        <f>J40</f>
        <v>1729.0800000000002</v>
      </c>
      <c r="K39" s="223">
        <f>K40</f>
        <v>0</v>
      </c>
      <c r="L39" s="223">
        <f>L40</f>
        <v>0</v>
      </c>
    </row>
    <row r="40" spans="1:12" ht="14.25" customHeight="1">
      <c r="A40" s="220">
        <v>2</v>
      </c>
      <c r="B40" s="220">
        <v>2</v>
      </c>
      <c r="C40" s="220">
        <v>1</v>
      </c>
      <c r="D40" s="220"/>
      <c r="E40" s="220"/>
      <c r="F40" s="220"/>
      <c r="G40" s="224" t="s">
        <v>308</v>
      </c>
      <c r="H40" s="225">
        <v>10</v>
      </c>
      <c r="I40" s="226">
        <f>I41+I42+I43+I44+I45+I46+I47+I48+I49+I50+I51+I52+I53+I54+I55</f>
        <v>3118.67</v>
      </c>
      <c r="J40" s="226">
        <f>J41+J42+J43+J44+J45+J46+J47+J48+J49+J50+J51+J52+J53+J54+J55</f>
        <v>1729.0800000000002</v>
      </c>
      <c r="K40" s="226">
        <f>K46</f>
        <v>0</v>
      </c>
      <c r="L40" s="226">
        <f>L41+L42+L43+L44+L45+L47+L48+L49+L50+L51+L52+L53+L54+L55</f>
        <v>0</v>
      </c>
    </row>
    <row r="41" spans="1:12" hidden="1" collapsed="1">
      <c r="A41" s="220">
        <v>2</v>
      </c>
      <c r="B41" s="220">
        <v>2</v>
      </c>
      <c r="C41" s="220">
        <v>1</v>
      </c>
      <c r="D41" s="220">
        <v>1</v>
      </c>
      <c r="E41" s="220">
        <v>1</v>
      </c>
      <c r="F41" s="220">
        <v>1</v>
      </c>
      <c r="G41" s="224" t="s">
        <v>47</v>
      </c>
      <c r="H41" s="225">
        <v>11</v>
      </c>
      <c r="I41" s="227"/>
      <c r="J41" s="227"/>
      <c r="K41" s="220" t="s">
        <v>305</v>
      </c>
      <c r="L41" s="227"/>
    </row>
    <row r="42" spans="1:12" ht="22.5" hidden="1" customHeight="1" collapsed="1">
      <c r="A42" s="220">
        <v>2</v>
      </c>
      <c r="B42" s="220">
        <v>2</v>
      </c>
      <c r="C42" s="220">
        <v>1</v>
      </c>
      <c r="D42" s="220">
        <v>1</v>
      </c>
      <c r="E42" s="220">
        <v>1</v>
      </c>
      <c r="F42" s="220">
        <v>2</v>
      </c>
      <c r="G42" s="224" t="s">
        <v>48</v>
      </c>
      <c r="H42" s="225">
        <v>12</v>
      </c>
      <c r="I42" s="227"/>
      <c r="J42" s="227"/>
      <c r="K42" s="220" t="s">
        <v>305</v>
      </c>
      <c r="L42" s="227"/>
    </row>
    <row r="43" spans="1:12" ht="21.75" customHeight="1">
      <c r="A43" s="220">
        <v>2</v>
      </c>
      <c r="B43" s="220">
        <v>2</v>
      </c>
      <c r="C43" s="220">
        <v>1</v>
      </c>
      <c r="D43" s="220">
        <v>1</v>
      </c>
      <c r="E43" s="220">
        <v>1</v>
      </c>
      <c r="F43" s="220">
        <v>5</v>
      </c>
      <c r="G43" s="224" t="s">
        <v>49</v>
      </c>
      <c r="H43" s="225">
        <v>13</v>
      </c>
      <c r="I43" s="227">
        <v>59</v>
      </c>
      <c r="J43" s="227">
        <v>29.36</v>
      </c>
      <c r="K43" s="220" t="s">
        <v>305</v>
      </c>
      <c r="L43" s="227"/>
    </row>
    <row r="44" spans="1:12" ht="23.25" customHeight="1">
      <c r="A44" s="220">
        <v>2</v>
      </c>
      <c r="B44" s="220">
        <v>2</v>
      </c>
      <c r="C44" s="220">
        <v>1</v>
      </c>
      <c r="D44" s="220">
        <v>1</v>
      </c>
      <c r="E44" s="220">
        <v>1</v>
      </c>
      <c r="F44" s="220">
        <v>6</v>
      </c>
      <c r="G44" s="224" t="s">
        <v>309</v>
      </c>
      <c r="H44" s="225">
        <v>14</v>
      </c>
      <c r="I44" s="227">
        <v>267.33</v>
      </c>
      <c r="J44" s="227">
        <v>0.92</v>
      </c>
      <c r="K44" s="220" t="s">
        <v>305</v>
      </c>
      <c r="L44" s="227"/>
    </row>
    <row r="45" spans="1:12" ht="23.25" hidden="1" customHeight="1" collapsed="1">
      <c r="A45" s="220">
        <v>2</v>
      </c>
      <c r="B45" s="220">
        <v>2</v>
      </c>
      <c r="C45" s="220">
        <v>1</v>
      </c>
      <c r="D45" s="220">
        <v>1</v>
      </c>
      <c r="E45" s="220">
        <v>1</v>
      </c>
      <c r="F45" s="220">
        <v>7</v>
      </c>
      <c r="G45" s="224" t="s">
        <v>51</v>
      </c>
      <c r="H45" s="225">
        <v>15</v>
      </c>
      <c r="I45" s="227"/>
      <c r="J45" s="227"/>
      <c r="K45" s="220" t="s">
        <v>305</v>
      </c>
      <c r="L45" s="227"/>
    </row>
    <row r="46" spans="1:12" ht="12.75" hidden="1" customHeight="1" collapsed="1">
      <c r="A46" s="220">
        <v>2</v>
      </c>
      <c r="B46" s="220">
        <v>2</v>
      </c>
      <c r="C46" s="220">
        <v>1</v>
      </c>
      <c r="D46" s="220">
        <v>1</v>
      </c>
      <c r="E46" s="220">
        <v>1</v>
      </c>
      <c r="F46" s="220">
        <v>11</v>
      </c>
      <c r="G46" s="224" t="s">
        <v>52</v>
      </c>
      <c r="H46" s="225">
        <v>16</v>
      </c>
      <c r="I46" s="227"/>
      <c r="J46" s="227"/>
      <c r="K46" s="227"/>
      <c r="L46" s="220" t="s">
        <v>305</v>
      </c>
    </row>
    <row r="47" spans="1:12" ht="15.75" hidden="1" customHeight="1" collapsed="1">
      <c r="A47" s="220">
        <v>2</v>
      </c>
      <c r="B47" s="220">
        <v>2</v>
      </c>
      <c r="C47" s="220">
        <v>1</v>
      </c>
      <c r="D47" s="220">
        <v>1</v>
      </c>
      <c r="E47" s="220">
        <v>1</v>
      </c>
      <c r="F47" s="220">
        <v>12</v>
      </c>
      <c r="G47" s="224" t="s">
        <v>53</v>
      </c>
      <c r="H47" s="225">
        <v>17</v>
      </c>
      <c r="I47" s="227"/>
      <c r="J47" s="227"/>
      <c r="K47" s="220" t="s">
        <v>305</v>
      </c>
      <c r="L47" s="227"/>
    </row>
    <row r="48" spans="1:12" ht="22.5" hidden="1" customHeight="1" collapsed="1">
      <c r="A48" s="220">
        <v>2</v>
      </c>
      <c r="B48" s="220">
        <v>2</v>
      </c>
      <c r="C48" s="220">
        <v>1</v>
      </c>
      <c r="D48" s="220">
        <v>1</v>
      </c>
      <c r="E48" s="220">
        <v>1</v>
      </c>
      <c r="F48" s="220">
        <v>14</v>
      </c>
      <c r="G48" s="224" t="s">
        <v>310</v>
      </c>
      <c r="H48" s="225">
        <v>18</v>
      </c>
      <c r="I48" s="227"/>
      <c r="J48" s="227"/>
      <c r="K48" s="220" t="s">
        <v>305</v>
      </c>
      <c r="L48" s="227"/>
    </row>
    <row r="49" spans="1:12" ht="24" hidden="1" customHeight="1" collapsed="1">
      <c r="A49" s="220">
        <v>2</v>
      </c>
      <c r="B49" s="220">
        <v>2</v>
      </c>
      <c r="C49" s="220">
        <v>1</v>
      </c>
      <c r="D49" s="220">
        <v>1</v>
      </c>
      <c r="E49" s="220">
        <v>1</v>
      </c>
      <c r="F49" s="220">
        <v>15</v>
      </c>
      <c r="G49" s="224" t="s">
        <v>55</v>
      </c>
      <c r="H49" s="225">
        <v>19</v>
      </c>
      <c r="I49" s="227"/>
      <c r="J49" s="227"/>
      <c r="K49" s="220" t="s">
        <v>305</v>
      </c>
      <c r="L49" s="227"/>
    </row>
    <row r="50" spans="1:12" hidden="1" collapsed="1">
      <c r="A50" s="220">
        <v>2</v>
      </c>
      <c r="B50" s="220">
        <v>2</v>
      </c>
      <c r="C50" s="220">
        <v>1</v>
      </c>
      <c r="D50" s="220">
        <v>1</v>
      </c>
      <c r="E50" s="220">
        <v>1</v>
      </c>
      <c r="F50" s="220">
        <v>16</v>
      </c>
      <c r="G50" s="224" t="s">
        <v>56</v>
      </c>
      <c r="H50" s="225">
        <v>20</v>
      </c>
      <c r="I50" s="227"/>
      <c r="J50" s="227"/>
      <c r="K50" s="220" t="s">
        <v>305</v>
      </c>
      <c r="L50" s="227"/>
    </row>
    <row r="51" spans="1:12" ht="22.5" hidden="1" customHeight="1" collapsed="1">
      <c r="A51" s="220">
        <v>2</v>
      </c>
      <c r="B51" s="220">
        <v>2</v>
      </c>
      <c r="C51" s="220">
        <v>1</v>
      </c>
      <c r="D51" s="220">
        <v>1</v>
      </c>
      <c r="E51" s="220">
        <v>1</v>
      </c>
      <c r="F51" s="220">
        <v>17</v>
      </c>
      <c r="G51" s="224" t="s">
        <v>57</v>
      </c>
      <c r="H51" s="225">
        <v>21</v>
      </c>
      <c r="I51" s="227"/>
      <c r="J51" s="227"/>
      <c r="K51" s="220" t="s">
        <v>305</v>
      </c>
      <c r="L51" s="227"/>
    </row>
    <row r="52" spans="1:12" ht="17.25" customHeight="1">
      <c r="A52" s="220">
        <v>2</v>
      </c>
      <c r="B52" s="220">
        <v>2</v>
      </c>
      <c r="C52" s="220">
        <v>1</v>
      </c>
      <c r="D52" s="220">
        <v>1</v>
      </c>
      <c r="E52" s="220">
        <v>1</v>
      </c>
      <c r="F52" s="220">
        <v>20</v>
      </c>
      <c r="G52" s="224" t="s">
        <v>58</v>
      </c>
      <c r="H52" s="225">
        <v>22</v>
      </c>
      <c r="I52" s="227">
        <v>2535.6799999999998</v>
      </c>
      <c r="J52" s="227">
        <v>1517.88</v>
      </c>
      <c r="K52" s="220" t="s">
        <v>305</v>
      </c>
      <c r="L52" s="227"/>
    </row>
    <row r="53" spans="1:12" ht="24" customHeight="1">
      <c r="A53" s="220">
        <v>2</v>
      </c>
      <c r="B53" s="220">
        <v>2</v>
      </c>
      <c r="C53" s="220">
        <v>1</v>
      </c>
      <c r="D53" s="220">
        <v>1</v>
      </c>
      <c r="E53" s="220">
        <v>1</v>
      </c>
      <c r="F53" s="220">
        <v>21</v>
      </c>
      <c r="G53" s="224" t="s">
        <v>59</v>
      </c>
      <c r="H53" s="225">
        <v>23</v>
      </c>
      <c r="I53" s="227">
        <v>66.42</v>
      </c>
      <c r="J53" s="227"/>
      <c r="K53" s="220" t="s">
        <v>305</v>
      </c>
      <c r="L53" s="227"/>
    </row>
    <row r="54" spans="1:12" hidden="1" collapsed="1">
      <c r="A54" s="220">
        <v>2</v>
      </c>
      <c r="B54" s="220">
        <v>2</v>
      </c>
      <c r="C54" s="220">
        <v>1</v>
      </c>
      <c r="D54" s="220">
        <v>1</v>
      </c>
      <c r="E54" s="220">
        <v>1</v>
      </c>
      <c r="F54" s="220">
        <v>22</v>
      </c>
      <c r="G54" s="224" t="s">
        <v>60</v>
      </c>
      <c r="H54" s="225">
        <v>24</v>
      </c>
      <c r="I54" s="227"/>
      <c r="J54" s="227"/>
      <c r="K54" s="220" t="s">
        <v>305</v>
      </c>
      <c r="L54" s="227"/>
    </row>
    <row r="55" spans="1:12" ht="18" customHeight="1">
      <c r="A55" s="220">
        <v>2</v>
      </c>
      <c r="B55" s="220">
        <v>2</v>
      </c>
      <c r="C55" s="220">
        <v>1</v>
      </c>
      <c r="D55" s="220">
        <v>1</v>
      </c>
      <c r="E55" s="220">
        <v>1</v>
      </c>
      <c r="F55" s="220">
        <v>30</v>
      </c>
      <c r="G55" s="224" t="s">
        <v>61</v>
      </c>
      <c r="H55" s="225">
        <v>25</v>
      </c>
      <c r="I55" s="227">
        <v>190.24</v>
      </c>
      <c r="J55" s="227">
        <v>180.92</v>
      </c>
      <c r="K55" s="220" t="s">
        <v>305</v>
      </c>
      <c r="L55" s="227"/>
    </row>
    <row r="56" spans="1:12" hidden="1" collapsed="1">
      <c r="A56" s="219">
        <v>2</v>
      </c>
      <c r="B56" s="219">
        <v>3</v>
      </c>
      <c r="C56" s="219"/>
      <c r="D56" s="219"/>
      <c r="E56" s="219"/>
      <c r="F56" s="219"/>
      <c r="G56" s="221" t="s">
        <v>62</v>
      </c>
      <c r="H56" s="222">
        <v>26</v>
      </c>
      <c r="I56" s="223">
        <f>I57+I70</f>
        <v>0</v>
      </c>
      <c r="J56" s="223">
        <f>J57+J70</f>
        <v>0</v>
      </c>
      <c r="K56" s="220" t="s">
        <v>305</v>
      </c>
      <c r="L56" s="223">
        <f>L57+L70</f>
        <v>0</v>
      </c>
    </row>
    <row r="57" spans="1:12" hidden="1" collapsed="1">
      <c r="A57" s="220">
        <v>2</v>
      </c>
      <c r="B57" s="220">
        <v>3</v>
      </c>
      <c r="C57" s="220">
        <v>1</v>
      </c>
      <c r="D57" s="220"/>
      <c r="E57" s="220"/>
      <c r="F57" s="220"/>
      <c r="G57" s="224" t="s">
        <v>62</v>
      </c>
      <c r="H57" s="225">
        <v>27</v>
      </c>
      <c r="I57" s="226">
        <f>I58+I62+I66</f>
        <v>0</v>
      </c>
      <c r="J57" s="226">
        <f>J58+J62+J66</f>
        <v>0</v>
      </c>
      <c r="K57" s="220" t="s">
        <v>305</v>
      </c>
      <c r="L57" s="226">
        <f>L58+L62+L66</f>
        <v>0</v>
      </c>
    </row>
    <row r="58" spans="1:12" hidden="1" collapsed="1">
      <c r="A58" s="220">
        <v>2</v>
      </c>
      <c r="B58" s="220">
        <v>3</v>
      </c>
      <c r="C58" s="220">
        <v>1</v>
      </c>
      <c r="D58" s="220">
        <v>1</v>
      </c>
      <c r="E58" s="220"/>
      <c r="F58" s="220"/>
      <c r="G58" s="224" t="s">
        <v>64</v>
      </c>
      <c r="H58" s="225">
        <v>28</v>
      </c>
      <c r="I58" s="226">
        <f>I59+I60+I61</f>
        <v>0</v>
      </c>
      <c r="J58" s="226">
        <f>J59+J60+J61</f>
        <v>0</v>
      </c>
      <c r="K58" s="220" t="s">
        <v>305</v>
      </c>
      <c r="L58" s="226">
        <f>L59+L60+L61</f>
        <v>0</v>
      </c>
    </row>
    <row r="59" spans="1:12" ht="16.5" hidden="1" customHeight="1" collapsed="1">
      <c r="A59" s="220">
        <v>2</v>
      </c>
      <c r="B59" s="220">
        <v>3</v>
      </c>
      <c r="C59" s="220">
        <v>1</v>
      </c>
      <c r="D59" s="220">
        <v>1</v>
      </c>
      <c r="E59" s="220">
        <v>1</v>
      </c>
      <c r="F59" s="220">
        <v>1</v>
      </c>
      <c r="G59" s="224" t="s">
        <v>65</v>
      </c>
      <c r="H59" s="225">
        <v>29</v>
      </c>
      <c r="I59" s="227"/>
      <c r="J59" s="227"/>
      <c r="K59" s="220" t="s">
        <v>305</v>
      </c>
      <c r="L59" s="227"/>
    </row>
    <row r="60" spans="1:12" ht="15" hidden="1" customHeight="1" collapsed="1">
      <c r="A60" s="220">
        <v>2</v>
      </c>
      <c r="B60" s="220">
        <v>3</v>
      </c>
      <c r="C60" s="220">
        <v>1</v>
      </c>
      <c r="D60" s="220">
        <v>1</v>
      </c>
      <c r="E60" s="220">
        <v>1</v>
      </c>
      <c r="F60" s="220">
        <v>2</v>
      </c>
      <c r="G60" s="224" t="s">
        <v>66</v>
      </c>
      <c r="H60" s="225">
        <v>30</v>
      </c>
      <c r="I60" s="227"/>
      <c r="J60" s="227"/>
      <c r="K60" s="220" t="s">
        <v>305</v>
      </c>
      <c r="L60" s="227"/>
    </row>
    <row r="61" spans="1:12" ht="16.5" hidden="1" customHeight="1" collapsed="1">
      <c r="A61" s="220">
        <v>2</v>
      </c>
      <c r="B61" s="220">
        <v>3</v>
      </c>
      <c r="C61" s="220">
        <v>1</v>
      </c>
      <c r="D61" s="220">
        <v>1</v>
      </c>
      <c r="E61" s="220">
        <v>1</v>
      </c>
      <c r="F61" s="220">
        <v>3</v>
      </c>
      <c r="G61" s="224" t="s">
        <v>311</v>
      </c>
      <c r="H61" s="225">
        <v>31</v>
      </c>
      <c r="I61" s="227"/>
      <c r="J61" s="227"/>
      <c r="K61" s="220" t="s">
        <v>305</v>
      </c>
      <c r="L61" s="227"/>
    </row>
    <row r="62" spans="1:12" ht="21.75" hidden="1" customHeight="1" collapsed="1">
      <c r="A62" s="220">
        <v>2</v>
      </c>
      <c r="B62" s="220">
        <v>3</v>
      </c>
      <c r="C62" s="220">
        <v>1</v>
      </c>
      <c r="D62" s="220">
        <v>2</v>
      </c>
      <c r="E62" s="220"/>
      <c r="F62" s="220"/>
      <c r="G62" s="224" t="s">
        <v>312</v>
      </c>
      <c r="H62" s="225">
        <v>32</v>
      </c>
      <c r="I62" s="226">
        <f>I63+I64+I65</f>
        <v>0</v>
      </c>
      <c r="J62" s="226">
        <f>J63+J64+J65</f>
        <v>0</v>
      </c>
      <c r="K62" s="220" t="s">
        <v>305</v>
      </c>
      <c r="L62" s="226">
        <f>L63+L64+L65</f>
        <v>0</v>
      </c>
    </row>
    <row r="63" spans="1:12" ht="18" hidden="1" customHeight="1" collapsed="1">
      <c r="A63" s="220">
        <v>2</v>
      </c>
      <c r="B63" s="220">
        <v>3</v>
      </c>
      <c r="C63" s="220">
        <v>1</v>
      </c>
      <c r="D63" s="220">
        <v>2</v>
      </c>
      <c r="E63" s="220">
        <v>1</v>
      </c>
      <c r="F63" s="220">
        <v>1</v>
      </c>
      <c r="G63" s="224" t="s">
        <v>65</v>
      </c>
      <c r="H63" s="225">
        <v>33</v>
      </c>
      <c r="I63" s="227"/>
      <c r="J63" s="227"/>
      <c r="K63" s="220" t="s">
        <v>305</v>
      </c>
      <c r="L63" s="227"/>
    </row>
    <row r="64" spans="1:12" ht="15.75" hidden="1" customHeight="1" collapsed="1">
      <c r="A64" s="220">
        <v>2</v>
      </c>
      <c r="B64" s="220">
        <v>3</v>
      </c>
      <c r="C64" s="220">
        <v>1</v>
      </c>
      <c r="D64" s="220">
        <v>2</v>
      </c>
      <c r="E64" s="220">
        <v>1</v>
      </c>
      <c r="F64" s="220">
        <v>2</v>
      </c>
      <c r="G64" s="224" t="s">
        <v>66</v>
      </c>
      <c r="H64" s="225">
        <v>34</v>
      </c>
      <c r="I64" s="227"/>
      <c r="J64" s="227"/>
      <c r="K64" s="220" t="s">
        <v>305</v>
      </c>
      <c r="L64" s="227"/>
    </row>
    <row r="65" spans="1:12" ht="15.75" hidden="1" customHeight="1" collapsed="1">
      <c r="A65" s="220">
        <v>2</v>
      </c>
      <c r="B65" s="220">
        <v>3</v>
      </c>
      <c r="C65" s="220">
        <v>1</v>
      </c>
      <c r="D65" s="220">
        <v>2</v>
      </c>
      <c r="E65" s="220">
        <v>1</v>
      </c>
      <c r="F65" s="220">
        <v>3</v>
      </c>
      <c r="G65" s="224" t="s">
        <v>311</v>
      </c>
      <c r="H65" s="225">
        <v>35</v>
      </c>
      <c r="I65" s="227"/>
      <c r="J65" s="227"/>
      <c r="K65" s="220" t="s">
        <v>305</v>
      </c>
      <c r="L65" s="227"/>
    </row>
    <row r="66" spans="1:12" ht="20.25" hidden="1" customHeight="1" collapsed="1">
      <c r="A66" s="220">
        <v>2</v>
      </c>
      <c r="B66" s="220">
        <v>3</v>
      </c>
      <c r="C66" s="220">
        <v>1</v>
      </c>
      <c r="D66" s="220">
        <v>3</v>
      </c>
      <c r="E66" s="220"/>
      <c r="F66" s="220"/>
      <c r="G66" s="224" t="s">
        <v>70</v>
      </c>
      <c r="H66" s="225">
        <v>36</v>
      </c>
      <c r="I66" s="226">
        <f>I67+I68+I69</f>
        <v>0</v>
      </c>
      <c r="J66" s="226">
        <f>J67+J68+J69</f>
        <v>0</v>
      </c>
      <c r="K66" s="220" t="s">
        <v>305</v>
      </c>
      <c r="L66" s="226">
        <f>L67+L68+L69</f>
        <v>0</v>
      </c>
    </row>
    <row r="67" spans="1:12" hidden="1" collapsed="1">
      <c r="A67" s="220">
        <v>2</v>
      </c>
      <c r="B67" s="220">
        <v>3</v>
      </c>
      <c r="C67" s="220">
        <v>1</v>
      </c>
      <c r="D67" s="220">
        <v>3</v>
      </c>
      <c r="E67" s="220">
        <v>1</v>
      </c>
      <c r="F67" s="220">
        <v>1</v>
      </c>
      <c r="G67" s="224" t="s">
        <v>71</v>
      </c>
      <c r="H67" s="225">
        <v>37</v>
      </c>
      <c r="I67" s="227"/>
      <c r="J67" s="227"/>
      <c r="K67" s="220" t="s">
        <v>305</v>
      </c>
      <c r="L67" s="227"/>
    </row>
    <row r="68" spans="1:12" ht="13.5" hidden="1" customHeight="1" collapsed="1">
      <c r="A68" s="220">
        <v>2</v>
      </c>
      <c r="B68" s="220">
        <v>3</v>
      </c>
      <c r="C68" s="220">
        <v>1</v>
      </c>
      <c r="D68" s="220">
        <v>3</v>
      </c>
      <c r="E68" s="220">
        <v>1</v>
      </c>
      <c r="F68" s="220">
        <v>2</v>
      </c>
      <c r="G68" s="224" t="s">
        <v>72</v>
      </c>
      <c r="H68" s="225">
        <v>38</v>
      </c>
      <c r="I68" s="227"/>
      <c r="J68" s="227"/>
      <c r="K68" s="220" t="s">
        <v>305</v>
      </c>
      <c r="L68" s="227"/>
    </row>
    <row r="69" spans="1:12" ht="15" hidden="1" customHeight="1" collapsed="1">
      <c r="A69" s="220">
        <v>2</v>
      </c>
      <c r="B69" s="220">
        <v>3</v>
      </c>
      <c r="C69" s="220">
        <v>1</v>
      </c>
      <c r="D69" s="220">
        <v>3</v>
      </c>
      <c r="E69" s="220">
        <v>1</v>
      </c>
      <c r="F69" s="220">
        <v>3</v>
      </c>
      <c r="G69" s="224" t="s">
        <v>73</v>
      </c>
      <c r="H69" s="225">
        <v>39</v>
      </c>
      <c r="I69" s="227"/>
      <c r="J69" s="227"/>
      <c r="K69" s="220" t="s">
        <v>305</v>
      </c>
      <c r="L69" s="227"/>
    </row>
    <row r="70" spans="1:12" hidden="1" collapsed="1">
      <c r="A70" s="220">
        <v>2</v>
      </c>
      <c r="B70" s="220">
        <v>3</v>
      </c>
      <c r="C70" s="220">
        <v>2</v>
      </c>
      <c r="D70" s="220"/>
      <c r="E70" s="220"/>
      <c r="F70" s="220"/>
      <c r="G70" s="224" t="s">
        <v>74</v>
      </c>
      <c r="H70" s="225">
        <v>40</v>
      </c>
      <c r="I70" s="226">
        <f>I72</f>
        <v>0</v>
      </c>
      <c r="J70" s="226">
        <f>J72</f>
        <v>0</v>
      </c>
      <c r="K70" s="220" t="s">
        <v>305</v>
      </c>
      <c r="L70" s="226">
        <f>L72</f>
        <v>0</v>
      </c>
    </row>
    <row r="71" spans="1:12" hidden="1" collapsed="1">
      <c r="A71" s="220">
        <v>2</v>
      </c>
      <c r="B71" s="220">
        <v>3</v>
      </c>
      <c r="C71" s="220">
        <v>2</v>
      </c>
      <c r="D71" s="220">
        <v>1</v>
      </c>
      <c r="E71" s="220"/>
      <c r="F71" s="220"/>
      <c r="G71" s="224" t="s">
        <v>74</v>
      </c>
      <c r="H71" s="225">
        <v>41</v>
      </c>
      <c r="I71" s="226">
        <f>I72</f>
        <v>0</v>
      </c>
      <c r="J71" s="226">
        <f>J72</f>
        <v>0</v>
      </c>
      <c r="K71" s="220" t="s">
        <v>305</v>
      </c>
      <c r="L71" s="226">
        <f>L72</f>
        <v>0</v>
      </c>
    </row>
    <row r="72" spans="1:12" hidden="1" collapsed="1">
      <c r="A72" s="220">
        <v>2</v>
      </c>
      <c r="B72" s="220">
        <v>3</v>
      </c>
      <c r="C72" s="220">
        <v>2</v>
      </c>
      <c r="D72" s="220">
        <v>1</v>
      </c>
      <c r="E72" s="220">
        <v>1</v>
      </c>
      <c r="F72" s="220">
        <v>1</v>
      </c>
      <c r="G72" s="224" t="s">
        <v>74</v>
      </c>
      <c r="H72" s="225">
        <v>42</v>
      </c>
      <c r="I72" s="227"/>
      <c r="J72" s="227"/>
      <c r="K72" s="220" t="s">
        <v>305</v>
      </c>
      <c r="L72" s="227"/>
    </row>
    <row r="73" spans="1:12" hidden="1" collapsed="1">
      <c r="A73" s="219">
        <v>2</v>
      </c>
      <c r="B73" s="219">
        <v>4</v>
      </c>
      <c r="C73" s="219"/>
      <c r="D73" s="219"/>
      <c r="E73" s="219"/>
      <c r="F73" s="219"/>
      <c r="G73" s="221" t="s">
        <v>313</v>
      </c>
      <c r="H73" s="222">
        <v>43</v>
      </c>
      <c r="I73" s="223">
        <f>I74</f>
        <v>0</v>
      </c>
      <c r="J73" s="223">
        <f>J74</f>
        <v>0</v>
      </c>
      <c r="K73" s="220" t="s">
        <v>305</v>
      </c>
      <c r="L73" s="223">
        <f>L74</f>
        <v>0</v>
      </c>
    </row>
    <row r="74" spans="1:12" hidden="1" collapsed="1">
      <c r="A74" s="220">
        <v>2</v>
      </c>
      <c r="B74" s="220">
        <v>4</v>
      </c>
      <c r="C74" s="220">
        <v>1</v>
      </c>
      <c r="D74" s="220"/>
      <c r="E74" s="220"/>
      <c r="F74" s="220"/>
      <c r="G74" s="224" t="s">
        <v>314</v>
      </c>
      <c r="H74" s="225">
        <v>44</v>
      </c>
      <c r="I74" s="226">
        <f>I75+I76+I77</f>
        <v>0</v>
      </c>
      <c r="J74" s="226">
        <f>J75+J76+J77</f>
        <v>0</v>
      </c>
      <c r="K74" s="220" t="s">
        <v>305</v>
      </c>
      <c r="L74" s="226">
        <f>L75+L76+L77</f>
        <v>0</v>
      </c>
    </row>
    <row r="75" spans="1:12" hidden="1" collapsed="1">
      <c r="A75" s="220">
        <v>2</v>
      </c>
      <c r="B75" s="220">
        <v>4</v>
      </c>
      <c r="C75" s="220">
        <v>1</v>
      </c>
      <c r="D75" s="220">
        <v>1</v>
      </c>
      <c r="E75" s="220">
        <v>1</v>
      </c>
      <c r="F75" s="220">
        <v>1</v>
      </c>
      <c r="G75" s="224" t="s">
        <v>77</v>
      </c>
      <c r="H75" s="225">
        <v>45</v>
      </c>
      <c r="I75" s="227"/>
      <c r="J75" s="227"/>
      <c r="K75" s="220" t="s">
        <v>305</v>
      </c>
      <c r="L75" s="227"/>
    </row>
    <row r="76" spans="1:12" hidden="1" collapsed="1">
      <c r="A76" s="220">
        <v>2</v>
      </c>
      <c r="B76" s="220">
        <v>4</v>
      </c>
      <c r="C76" s="220">
        <v>1</v>
      </c>
      <c r="D76" s="220">
        <v>1</v>
      </c>
      <c r="E76" s="220">
        <v>1</v>
      </c>
      <c r="F76" s="220">
        <v>2</v>
      </c>
      <c r="G76" s="224" t="s">
        <v>78</v>
      </c>
      <c r="H76" s="225">
        <v>46</v>
      </c>
      <c r="I76" s="227"/>
      <c r="J76" s="227"/>
      <c r="K76" s="220" t="s">
        <v>305</v>
      </c>
      <c r="L76" s="227"/>
    </row>
    <row r="77" spans="1:12" hidden="1" collapsed="1">
      <c r="A77" s="220">
        <v>2</v>
      </c>
      <c r="B77" s="220">
        <v>4</v>
      </c>
      <c r="C77" s="220">
        <v>1</v>
      </c>
      <c r="D77" s="220">
        <v>1</v>
      </c>
      <c r="E77" s="220">
        <v>1</v>
      </c>
      <c r="F77" s="220">
        <v>3</v>
      </c>
      <c r="G77" s="224" t="s">
        <v>79</v>
      </c>
      <c r="H77" s="225">
        <v>47</v>
      </c>
      <c r="I77" s="228"/>
      <c r="J77" s="227"/>
      <c r="K77" s="220" t="s">
        <v>305</v>
      </c>
      <c r="L77" s="227"/>
    </row>
    <row r="78" spans="1:12" hidden="1" collapsed="1">
      <c r="A78" s="219">
        <v>2</v>
      </c>
      <c r="B78" s="219">
        <v>5</v>
      </c>
      <c r="C78" s="219"/>
      <c r="D78" s="219"/>
      <c r="E78" s="219"/>
      <c r="F78" s="219"/>
      <c r="G78" s="221" t="s">
        <v>315</v>
      </c>
      <c r="H78" s="222">
        <v>48</v>
      </c>
      <c r="I78" s="223">
        <f>I79+I82+I85</f>
        <v>0</v>
      </c>
      <c r="J78" s="223">
        <f>J79+J82+J85</f>
        <v>0</v>
      </c>
      <c r="K78" s="220" t="s">
        <v>305</v>
      </c>
      <c r="L78" s="223">
        <f>L79+L82+L85</f>
        <v>0</v>
      </c>
    </row>
    <row r="79" spans="1:12" hidden="1" collapsed="1">
      <c r="A79" s="220">
        <v>2</v>
      </c>
      <c r="B79" s="220">
        <v>5</v>
      </c>
      <c r="C79" s="220">
        <v>1</v>
      </c>
      <c r="D79" s="220"/>
      <c r="E79" s="220"/>
      <c r="F79" s="220"/>
      <c r="G79" s="224" t="s">
        <v>316</v>
      </c>
      <c r="H79" s="225">
        <v>49</v>
      </c>
      <c r="I79" s="226">
        <f>I80+I81</f>
        <v>0</v>
      </c>
      <c r="J79" s="226">
        <f>J80+J81</f>
        <v>0</v>
      </c>
      <c r="K79" s="220" t="s">
        <v>305</v>
      </c>
      <c r="L79" s="226">
        <f>L80+L81</f>
        <v>0</v>
      </c>
    </row>
    <row r="80" spans="1:12" ht="22.5" hidden="1" customHeight="1" collapsed="1">
      <c r="A80" s="220">
        <v>2</v>
      </c>
      <c r="B80" s="220">
        <v>5</v>
      </c>
      <c r="C80" s="220">
        <v>1</v>
      </c>
      <c r="D80" s="220">
        <v>1</v>
      </c>
      <c r="E80" s="220">
        <v>1</v>
      </c>
      <c r="F80" s="220">
        <v>1</v>
      </c>
      <c r="G80" s="224" t="s">
        <v>82</v>
      </c>
      <c r="H80" s="225">
        <v>50</v>
      </c>
      <c r="I80" s="227"/>
      <c r="J80" s="227"/>
      <c r="K80" s="220" t="s">
        <v>305</v>
      </c>
      <c r="L80" s="227"/>
    </row>
    <row r="81" spans="1:12" ht="15" hidden="1" customHeight="1" collapsed="1">
      <c r="A81" s="220">
        <v>2</v>
      </c>
      <c r="B81" s="220">
        <v>5</v>
      </c>
      <c r="C81" s="220">
        <v>1</v>
      </c>
      <c r="D81" s="220">
        <v>1</v>
      </c>
      <c r="E81" s="220">
        <v>1</v>
      </c>
      <c r="F81" s="220">
        <v>2</v>
      </c>
      <c r="G81" s="224" t="s">
        <v>83</v>
      </c>
      <c r="H81" s="225">
        <v>51</v>
      </c>
      <c r="I81" s="227"/>
      <c r="J81" s="227"/>
      <c r="K81" s="220" t="s">
        <v>305</v>
      </c>
      <c r="L81" s="227"/>
    </row>
    <row r="82" spans="1:12" ht="13.5" hidden="1" customHeight="1" collapsed="1">
      <c r="A82" s="220">
        <v>2</v>
      </c>
      <c r="B82" s="220">
        <v>5</v>
      </c>
      <c r="C82" s="220">
        <v>2</v>
      </c>
      <c r="D82" s="220"/>
      <c r="E82" s="220"/>
      <c r="F82" s="220"/>
      <c r="G82" s="224" t="s">
        <v>317</v>
      </c>
      <c r="H82" s="225">
        <v>52</v>
      </c>
      <c r="I82" s="226">
        <f>I83+I84</f>
        <v>0</v>
      </c>
      <c r="J82" s="226">
        <f>J83+J84</f>
        <v>0</v>
      </c>
      <c r="K82" s="220" t="s">
        <v>305</v>
      </c>
      <c r="L82" s="226">
        <f>L83+L84</f>
        <v>0</v>
      </c>
    </row>
    <row r="83" spans="1:12" ht="23.25" hidden="1" customHeight="1" collapsed="1">
      <c r="A83" s="220">
        <v>2</v>
      </c>
      <c r="B83" s="220">
        <v>5</v>
      </c>
      <c r="C83" s="220">
        <v>2</v>
      </c>
      <c r="D83" s="220">
        <v>1</v>
      </c>
      <c r="E83" s="220">
        <v>1</v>
      </c>
      <c r="F83" s="220">
        <v>1</v>
      </c>
      <c r="G83" s="224" t="s">
        <v>85</v>
      </c>
      <c r="H83" s="225">
        <v>53</v>
      </c>
      <c r="I83" s="227"/>
      <c r="J83" s="227"/>
      <c r="K83" s="220" t="s">
        <v>305</v>
      </c>
      <c r="L83" s="227"/>
    </row>
    <row r="84" spans="1:12" ht="22.5" hidden="1" customHeight="1" collapsed="1">
      <c r="A84" s="220">
        <v>2</v>
      </c>
      <c r="B84" s="220">
        <v>5</v>
      </c>
      <c r="C84" s="220">
        <v>2</v>
      </c>
      <c r="D84" s="220">
        <v>1</v>
      </c>
      <c r="E84" s="220">
        <v>1</v>
      </c>
      <c r="F84" s="220">
        <v>2</v>
      </c>
      <c r="G84" s="224" t="s">
        <v>318</v>
      </c>
      <c r="H84" s="225">
        <v>54</v>
      </c>
      <c r="I84" s="227"/>
      <c r="J84" s="227"/>
      <c r="K84" s="220" t="s">
        <v>305</v>
      </c>
      <c r="L84" s="227"/>
    </row>
    <row r="85" spans="1:12" ht="22.5" hidden="1" customHeight="1" collapsed="1">
      <c r="A85" s="220">
        <v>2</v>
      </c>
      <c r="B85" s="220">
        <v>5</v>
      </c>
      <c r="C85" s="220">
        <v>3</v>
      </c>
      <c r="D85" s="220"/>
      <c r="E85" s="220"/>
      <c r="F85" s="220"/>
      <c r="G85" s="224" t="s">
        <v>87</v>
      </c>
      <c r="H85" s="225">
        <v>55</v>
      </c>
      <c r="I85" s="226">
        <f>I86+I87+I88+I89</f>
        <v>0</v>
      </c>
      <c r="J85" s="226">
        <f>J86+J87+J88+J89</f>
        <v>0</v>
      </c>
      <c r="K85" s="220" t="s">
        <v>305</v>
      </c>
      <c r="L85" s="226">
        <f>L86+L87+L88+L89</f>
        <v>0</v>
      </c>
    </row>
    <row r="86" spans="1:12" ht="21.75" hidden="1" customHeight="1" collapsed="1">
      <c r="A86" s="220">
        <v>2</v>
      </c>
      <c r="B86" s="220">
        <v>5</v>
      </c>
      <c r="C86" s="220">
        <v>3</v>
      </c>
      <c r="D86" s="220">
        <v>1</v>
      </c>
      <c r="E86" s="220">
        <v>1</v>
      </c>
      <c r="F86" s="220">
        <v>1</v>
      </c>
      <c r="G86" s="224" t="s">
        <v>319</v>
      </c>
      <c r="H86" s="225">
        <v>56</v>
      </c>
      <c r="I86" s="227"/>
      <c r="J86" s="227"/>
      <c r="K86" s="220" t="s">
        <v>305</v>
      </c>
      <c r="L86" s="227"/>
    </row>
    <row r="87" spans="1:12" ht="18" hidden="1" customHeight="1" collapsed="1">
      <c r="A87" s="220">
        <v>2</v>
      </c>
      <c r="B87" s="220">
        <v>5</v>
      </c>
      <c r="C87" s="220">
        <v>3</v>
      </c>
      <c r="D87" s="220">
        <v>1</v>
      </c>
      <c r="E87" s="220">
        <v>1</v>
      </c>
      <c r="F87" s="220">
        <v>2</v>
      </c>
      <c r="G87" s="224" t="s">
        <v>89</v>
      </c>
      <c r="H87" s="225">
        <v>57</v>
      </c>
      <c r="I87" s="227"/>
      <c r="J87" s="227"/>
      <c r="K87" s="220" t="s">
        <v>305</v>
      </c>
      <c r="L87" s="227"/>
    </row>
    <row r="88" spans="1:12" ht="23.25" hidden="1" customHeight="1" collapsed="1">
      <c r="A88" s="220">
        <v>2</v>
      </c>
      <c r="B88" s="220">
        <v>5</v>
      </c>
      <c r="C88" s="220">
        <v>3</v>
      </c>
      <c r="D88" s="220">
        <v>2</v>
      </c>
      <c r="E88" s="220">
        <v>1</v>
      </c>
      <c r="F88" s="220">
        <v>1</v>
      </c>
      <c r="G88" s="224" t="s">
        <v>90</v>
      </c>
      <c r="H88" s="225">
        <v>58</v>
      </c>
      <c r="I88" s="227"/>
      <c r="J88" s="227"/>
      <c r="K88" s="220" t="s">
        <v>305</v>
      </c>
      <c r="L88" s="227"/>
    </row>
    <row r="89" spans="1:12" ht="15.75" hidden="1" customHeight="1" collapsed="1">
      <c r="A89" s="220">
        <v>2</v>
      </c>
      <c r="B89" s="220">
        <v>5</v>
      </c>
      <c r="C89" s="220">
        <v>3</v>
      </c>
      <c r="D89" s="220">
        <v>2</v>
      </c>
      <c r="E89" s="220">
        <v>1</v>
      </c>
      <c r="F89" s="220">
        <v>2</v>
      </c>
      <c r="G89" s="224" t="s">
        <v>91</v>
      </c>
      <c r="H89" s="225">
        <v>59</v>
      </c>
      <c r="I89" s="227"/>
      <c r="J89" s="227"/>
      <c r="K89" s="220" t="s">
        <v>305</v>
      </c>
      <c r="L89" s="227"/>
    </row>
    <row r="90" spans="1:12" ht="13.5" hidden="1" customHeight="1" collapsed="1">
      <c r="A90" s="219">
        <v>2</v>
      </c>
      <c r="B90" s="219">
        <v>6</v>
      </c>
      <c r="C90" s="219"/>
      <c r="D90" s="219"/>
      <c r="E90" s="219"/>
      <c r="F90" s="219"/>
      <c r="G90" s="221" t="s">
        <v>320</v>
      </c>
      <c r="H90" s="222">
        <v>60</v>
      </c>
      <c r="I90" s="223">
        <f>I91+I94+I96+I98+I100</f>
        <v>0</v>
      </c>
      <c r="J90" s="223">
        <f>J91+J94+J96+J98+J100</f>
        <v>0</v>
      </c>
      <c r="K90" s="220" t="s">
        <v>305</v>
      </c>
      <c r="L90" s="223">
        <f>L91+L94+L96+L98+L100</f>
        <v>0</v>
      </c>
    </row>
    <row r="91" spans="1:12" hidden="1" collapsed="1">
      <c r="A91" s="220">
        <v>2</v>
      </c>
      <c r="B91" s="220">
        <v>6</v>
      </c>
      <c r="C91" s="220">
        <v>1</v>
      </c>
      <c r="D91" s="220"/>
      <c r="E91" s="220"/>
      <c r="F91" s="220"/>
      <c r="G91" s="224" t="s">
        <v>321</v>
      </c>
      <c r="H91" s="225">
        <v>61</v>
      </c>
      <c r="I91" s="226">
        <f>I92+I93</f>
        <v>0</v>
      </c>
      <c r="J91" s="226">
        <f>J92+J93</f>
        <v>0</v>
      </c>
      <c r="K91" s="220" t="s">
        <v>305</v>
      </c>
      <c r="L91" s="226">
        <f>L92+L93</f>
        <v>0</v>
      </c>
    </row>
    <row r="92" spans="1:12" hidden="1" collapsed="1">
      <c r="A92" s="220">
        <v>2</v>
      </c>
      <c r="B92" s="220">
        <v>6</v>
      </c>
      <c r="C92" s="220">
        <v>1</v>
      </c>
      <c r="D92" s="220">
        <v>1</v>
      </c>
      <c r="E92" s="220">
        <v>1</v>
      </c>
      <c r="F92" s="220">
        <v>1</v>
      </c>
      <c r="G92" s="224" t="s">
        <v>322</v>
      </c>
      <c r="H92" s="225">
        <v>62</v>
      </c>
      <c r="I92" s="228"/>
      <c r="J92" s="227"/>
      <c r="K92" s="220" t="s">
        <v>305</v>
      </c>
      <c r="L92" s="227"/>
    </row>
    <row r="93" spans="1:12" hidden="1" collapsed="1">
      <c r="A93" s="220">
        <v>2</v>
      </c>
      <c r="B93" s="220">
        <v>6</v>
      </c>
      <c r="C93" s="220">
        <v>1</v>
      </c>
      <c r="D93" s="220">
        <v>1</v>
      </c>
      <c r="E93" s="220">
        <v>1</v>
      </c>
      <c r="F93" s="220">
        <v>2</v>
      </c>
      <c r="G93" s="224" t="s">
        <v>323</v>
      </c>
      <c r="H93" s="225">
        <v>63</v>
      </c>
      <c r="I93" s="228"/>
      <c r="J93" s="227"/>
      <c r="K93" s="220" t="s">
        <v>305</v>
      </c>
      <c r="L93" s="227"/>
    </row>
    <row r="94" spans="1:12" ht="15" hidden="1" customHeight="1" collapsed="1">
      <c r="A94" s="220">
        <v>2</v>
      </c>
      <c r="B94" s="220">
        <v>6</v>
      </c>
      <c r="C94" s="220">
        <v>2</v>
      </c>
      <c r="D94" s="220"/>
      <c r="E94" s="220"/>
      <c r="F94" s="220"/>
      <c r="G94" s="224" t="s">
        <v>324</v>
      </c>
      <c r="H94" s="225">
        <v>64</v>
      </c>
      <c r="I94" s="226">
        <f>I95</f>
        <v>0</v>
      </c>
      <c r="J94" s="226">
        <f>J95</f>
        <v>0</v>
      </c>
      <c r="K94" s="220" t="s">
        <v>305</v>
      </c>
      <c r="L94" s="226">
        <f>L95</f>
        <v>0</v>
      </c>
    </row>
    <row r="95" spans="1:12" ht="17.25" hidden="1" customHeight="1" collapsed="1">
      <c r="A95" s="220">
        <v>2</v>
      </c>
      <c r="B95" s="220">
        <v>6</v>
      </c>
      <c r="C95" s="220">
        <v>2</v>
      </c>
      <c r="D95" s="220">
        <v>1</v>
      </c>
      <c r="E95" s="220">
        <v>1</v>
      </c>
      <c r="F95" s="220">
        <v>1</v>
      </c>
      <c r="G95" s="224" t="s">
        <v>324</v>
      </c>
      <c r="H95" s="225">
        <v>65</v>
      </c>
      <c r="I95" s="228"/>
      <c r="J95" s="227"/>
      <c r="K95" s="220" t="s">
        <v>305</v>
      </c>
      <c r="L95" s="228"/>
    </row>
    <row r="96" spans="1:12" ht="14.25" hidden="1" customHeight="1" collapsed="1">
      <c r="A96" s="220">
        <v>2</v>
      </c>
      <c r="B96" s="220">
        <v>6</v>
      </c>
      <c r="C96" s="220">
        <v>3</v>
      </c>
      <c r="D96" s="220"/>
      <c r="E96" s="220"/>
      <c r="F96" s="220"/>
      <c r="G96" s="224" t="s">
        <v>325</v>
      </c>
      <c r="H96" s="225">
        <v>66</v>
      </c>
      <c r="I96" s="229">
        <f>I97</f>
        <v>0</v>
      </c>
      <c r="J96" s="229">
        <f>J97</f>
        <v>0</v>
      </c>
      <c r="K96" s="220" t="s">
        <v>305</v>
      </c>
      <c r="L96" s="229">
        <f>L97</f>
        <v>0</v>
      </c>
    </row>
    <row r="97" spans="1:12" ht="15" hidden="1" customHeight="1" collapsed="1">
      <c r="A97" s="220">
        <v>2</v>
      </c>
      <c r="B97" s="220">
        <v>6</v>
      </c>
      <c r="C97" s="220">
        <v>3</v>
      </c>
      <c r="D97" s="220">
        <v>1</v>
      </c>
      <c r="E97" s="220">
        <v>1</v>
      </c>
      <c r="F97" s="220">
        <v>1</v>
      </c>
      <c r="G97" s="224" t="s">
        <v>325</v>
      </c>
      <c r="H97" s="225">
        <v>67</v>
      </c>
      <c r="I97" s="227"/>
      <c r="J97" s="227"/>
      <c r="K97" s="220" t="s">
        <v>305</v>
      </c>
      <c r="L97" s="227"/>
    </row>
    <row r="98" spans="1:12" ht="21" hidden="1" customHeight="1" collapsed="1">
      <c r="A98" s="220">
        <v>2</v>
      </c>
      <c r="B98" s="220">
        <v>6</v>
      </c>
      <c r="C98" s="220">
        <v>4</v>
      </c>
      <c r="D98" s="220"/>
      <c r="E98" s="220"/>
      <c r="F98" s="220"/>
      <c r="G98" s="224" t="s">
        <v>98</v>
      </c>
      <c r="H98" s="225">
        <v>68</v>
      </c>
      <c r="I98" s="226">
        <f>I99</f>
        <v>0</v>
      </c>
      <c r="J98" s="226">
        <f>J99</f>
        <v>0</v>
      </c>
      <c r="K98" s="220" t="s">
        <v>305</v>
      </c>
      <c r="L98" s="226">
        <f>L99</f>
        <v>0</v>
      </c>
    </row>
    <row r="99" spans="1:12" ht="22.5" hidden="1" customHeight="1" collapsed="1">
      <c r="A99" s="220">
        <v>2</v>
      </c>
      <c r="B99" s="220">
        <v>6</v>
      </c>
      <c r="C99" s="220">
        <v>4</v>
      </c>
      <c r="D99" s="220">
        <v>1</v>
      </c>
      <c r="E99" s="220">
        <v>1</v>
      </c>
      <c r="F99" s="220">
        <v>1</v>
      </c>
      <c r="G99" s="224" t="s">
        <v>98</v>
      </c>
      <c r="H99" s="225">
        <v>69</v>
      </c>
      <c r="I99" s="227"/>
      <c r="J99" s="227"/>
      <c r="K99" s="220" t="s">
        <v>305</v>
      </c>
      <c r="L99" s="227"/>
    </row>
    <row r="100" spans="1:12" ht="24.75" hidden="1" customHeight="1" collapsed="1">
      <c r="A100" s="220">
        <v>2</v>
      </c>
      <c r="B100" s="220">
        <v>6</v>
      </c>
      <c r="C100" s="220">
        <v>5</v>
      </c>
      <c r="D100" s="220"/>
      <c r="E100" s="220"/>
      <c r="F100" s="220"/>
      <c r="G100" s="224" t="s">
        <v>99</v>
      </c>
      <c r="H100" s="225">
        <v>70</v>
      </c>
      <c r="I100" s="226">
        <f>I101</f>
        <v>0</v>
      </c>
      <c r="J100" s="226">
        <f>J101</f>
        <v>0</v>
      </c>
      <c r="K100" s="220" t="s">
        <v>305</v>
      </c>
      <c r="L100" s="226">
        <f>L101</f>
        <v>0</v>
      </c>
    </row>
    <row r="101" spans="1:12" ht="24" hidden="1" customHeight="1" collapsed="1">
      <c r="A101" s="220">
        <v>2</v>
      </c>
      <c r="B101" s="220">
        <v>6</v>
      </c>
      <c r="C101" s="220">
        <v>5</v>
      </c>
      <c r="D101" s="220">
        <v>1</v>
      </c>
      <c r="E101" s="220">
        <v>1</v>
      </c>
      <c r="F101" s="220">
        <v>1</v>
      </c>
      <c r="G101" s="224" t="s">
        <v>99</v>
      </c>
      <c r="H101" s="225">
        <v>71</v>
      </c>
      <c r="I101" s="227"/>
      <c r="J101" s="227"/>
      <c r="K101" s="220" t="s">
        <v>305</v>
      </c>
      <c r="L101" s="227"/>
    </row>
    <row r="102" spans="1:12" ht="15" customHeight="1">
      <c r="A102" s="219">
        <v>2</v>
      </c>
      <c r="B102" s="219">
        <v>7</v>
      </c>
      <c r="C102" s="219"/>
      <c r="D102" s="219"/>
      <c r="E102" s="219"/>
      <c r="F102" s="219"/>
      <c r="G102" s="221" t="s">
        <v>326</v>
      </c>
      <c r="H102" s="222">
        <v>72</v>
      </c>
      <c r="I102" s="223">
        <f>I103+I106+I110</f>
        <v>453.4</v>
      </c>
      <c r="J102" s="223">
        <f>J103+J106+J110</f>
        <v>0</v>
      </c>
      <c r="K102" s="220" t="s">
        <v>305</v>
      </c>
      <c r="L102" s="223">
        <f>L103+L106+L110</f>
        <v>0</v>
      </c>
    </row>
    <row r="103" spans="1:12" ht="15" hidden="1" customHeight="1" collapsed="1">
      <c r="A103" s="220">
        <v>2</v>
      </c>
      <c r="B103" s="220">
        <v>7</v>
      </c>
      <c r="C103" s="220">
        <v>1</v>
      </c>
      <c r="D103" s="220"/>
      <c r="E103" s="220"/>
      <c r="F103" s="220"/>
      <c r="G103" s="224" t="s">
        <v>103</v>
      </c>
      <c r="H103" s="225">
        <v>73</v>
      </c>
      <c r="I103" s="226">
        <f>I104+I105</f>
        <v>0</v>
      </c>
      <c r="J103" s="226">
        <f>J104+J105</f>
        <v>0</v>
      </c>
      <c r="K103" s="220" t="s">
        <v>305</v>
      </c>
      <c r="L103" s="226">
        <f>L104+L105</f>
        <v>0</v>
      </c>
    </row>
    <row r="104" spans="1:12" ht="12.75" hidden="1" customHeight="1" collapsed="1">
      <c r="A104" s="220">
        <v>2</v>
      </c>
      <c r="B104" s="220">
        <v>7</v>
      </c>
      <c r="C104" s="220">
        <v>1</v>
      </c>
      <c r="D104" s="220">
        <v>1</v>
      </c>
      <c r="E104" s="220">
        <v>1</v>
      </c>
      <c r="F104" s="220">
        <v>1</v>
      </c>
      <c r="G104" s="224" t="s">
        <v>104</v>
      </c>
      <c r="H104" s="225">
        <v>74</v>
      </c>
      <c r="I104" s="227"/>
      <c r="J104" s="227"/>
      <c r="K104" s="220" t="s">
        <v>305</v>
      </c>
      <c r="L104" s="227"/>
    </row>
    <row r="105" spans="1:12" ht="12.75" hidden="1" customHeight="1" collapsed="1">
      <c r="A105" s="220">
        <v>2</v>
      </c>
      <c r="B105" s="220">
        <v>7</v>
      </c>
      <c r="C105" s="220">
        <v>1</v>
      </c>
      <c r="D105" s="220">
        <v>1</v>
      </c>
      <c r="E105" s="220">
        <v>1</v>
      </c>
      <c r="F105" s="220">
        <v>2</v>
      </c>
      <c r="G105" s="224" t="s">
        <v>105</v>
      </c>
      <c r="H105" s="225">
        <v>75</v>
      </c>
      <c r="I105" s="227"/>
      <c r="J105" s="227"/>
      <c r="K105" s="220" t="s">
        <v>305</v>
      </c>
      <c r="L105" s="227"/>
    </row>
    <row r="106" spans="1:12" ht="22.5" hidden="1" customHeight="1" collapsed="1">
      <c r="A106" s="220">
        <v>2</v>
      </c>
      <c r="B106" s="220">
        <v>7</v>
      </c>
      <c r="C106" s="220">
        <v>2</v>
      </c>
      <c r="D106" s="220"/>
      <c r="E106" s="220"/>
      <c r="F106" s="220"/>
      <c r="G106" s="224" t="s">
        <v>327</v>
      </c>
      <c r="H106" s="225">
        <v>76</v>
      </c>
      <c r="I106" s="226">
        <f>I107+I108+I109</f>
        <v>0</v>
      </c>
      <c r="J106" s="226">
        <f>J107+J108+J109</f>
        <v>0</v>
      </c>
      <c r="K106" s="220" t="s">
        <v>305</v>
      </c>
      <c r="L106" s="226">
        <f>L107+L108+L109</f>
        <v>0</v>
      </c>
    </row>
    <row r="107" spans="1:12" hidden="1" collapsed="1">
      <c r="A107" s="220">
        <v>2</v>
      </c>
      <c r="B107" s="220">
        <v>7</v>
      </c>
      <c r="C107" s="220">
        <v>2</v>
      </c>
      <c r="D107" s="220">
        <v>1</v>
      </c>
      <c r="E107" s="220">
        <v>1</v>
      </c>
      <c r="F107" s="220">
        <v>1</v>
      </c>
      <c r="G107" s="224" t="s">
        <v>328</v>
      </c>
      <c r="H107" s="225">
        <v>77</v>
      </c>
      <c r="I107" s="228"/>
      <c r="J107" s="227"/>
      <c r="K107" s="220" t="s">
        <v>305</v>
      </c>
      <c r="L107" s="227"/>
    </row>
    <row r="108" spans="1:12" hidden="1" collapsed="1">
      <c r="A108" s="220">
        <v>2</v>
      </c>
      <c r="B108" s="220">
        <v>7</v>
      </c>
      <c r="C108" s="220">
        <v>2</v>
      </c>
      <c r="D108" s="220">
        <v>1</v>
      </c>
      <c r="E108" s="220">
        <v>1</v>
      </c>
      <c r="F108" s="220">
        <v>2</v>
      </c>
      <c r="G108" s="224" t="s">
        <v>329</v>
      </c>
      <c r="H108" s="225">
        <v>78</v>
      </c>
      <c r="I108" s="228"/>
      <c r="J108" s="227"/>
      <c r="K108" s="220" t="s">
        <v>305</v>
      </c>
      <c r="L108" s="227"/>
    </row>
    <row r="109" spans="1:12" hidden="1" collapsed="1">
      <c r="A109" s="220">
        <v>2</v>
      </c>
      <c r="B109" s="220">
        <v>7</v>
      </c>
      <c r="C109" s="220">
        <v>2</v>
      </c>
      <c r="D109" s="220">
        <v>2</v>
      </c>
      <c r="E109" s="220">
        <v>1</v>
      </c>
      <c r="F109" s="220">
        <v>1</v>
      </c>
      <c r="G109" s="224" t="s">
        <v>110</v>
      </c>
      <c r="H109" s="225">
        <v>79</v>
      </c>
      <c r="I109" s="228"/>
      <c r="J109" s="227"/>
      <c r="K109" s="220" t="s">
        <v>305</v>
      </c>
      <c r="L109" s="227"/>
    </row>
    <row r="110" spans="1:12">
      <c r="A110" s="220">
        <v>2</v>
      </c>
      <c r="B110" s="220">
        <v>7</v>
      </c>
      <c r="C110" s="220">
        <v>3</v>
      </c>
      <c r="D110" s="220"/>
      <c r="E110" s="220"/>
      <c r="F110" s="220"/>
      <c r="G110" s="224" t="s">
        <v>330</v>
      </c>
      <c r="H110" s="225">
        <v>80</v>
      </c>
      <c r="I110" s="226">
        <f>I111+I112</f>
        <v>453.4</v>
      </c>
      <c r="J110" s="226">
        <f>J111+J112</f>
        <v>0</v>
      </c>
      <c r="K110" s="220" t="s">
        <v>305</v>
      </c>
      <c r="L110" s="226">
        <f>L111+L112</f>
        <v>0</v>
      </c>
    </row>
    <row r="111" spans="1:12" ht="13.5" customHeight="1">
      <c r="A111" s="220">
        <v>2</v>
      </c>
      <c r="B111" s="220">
        <v>7</v>
      </c>
      <c r="C111" s="220">
        <v>3</v>
      </c>
      <c r="D111" s="220">
        <v>1</v>
      </c>
      <c r="E111" s="220">
        <v>1</v>
      </c>
      <c r="F111" s="220">
        <v>1</v>
      </c>
      <c r="G111" s="224" t="s">
        <v>331</v>
      </c>
      <c r="H111" s="225">
        <v>81</v>
      </c>
      <c r="I111" s="227">
        <v>453.4</v>
      </c>
      <c r="J111" s="227"/>
      <c r="K111" s="220" t="s">
        <v>305</v>
      </c>
      <c r="L111" s="227"/>
    </row>
    <row r="112" spans="1:12" ht="15" hidden="1" customHeight="1" collapsed="1">
      <c r="A112" s="220">
        <v>2</v>
      </c>
      <c r="B112" s="220">
        <v>7</v>
      </c>
      <c r="C112" s="220">
        <v>3</v>
      </c>
      <c r="D112" s="220">
        <v>1</v>
      </c>
      <c r="E112" s="220">
        <v>1</v>
      </c>
      <c r="F112" s="220">
        <v>2</v>
      </c>
      <c r="G112" s="224" t="s">
        <v>113</v>
      </c>
      <c r="H112" s="225">
        <v>82</v>
      </c>
      <c r="I112" s="227"/>
      <c r="J112" s="227"/>
      <c r="K112" s="220" t="s">
        <v>305</v>
      </c>
      <c r="L112" s="227"/>
    </row>
    <row r="113" spans="1:12" hidden="1" collapsed="1">
      <c r="A113" s="219">
        <v>2</v>
      </c>
      <c r="B113" s="219">
        <v>8</v>
      </c>
      <c r="C113" s="219"/>
      <c r="D113" s="219"/>
      <c r="E113" s="219"/>
      <c r="F113" s="219"/>
      <c r="G113" s="221" t="s">
        <v>114</v>
      </c>
      <c r="H113" s="222">
        <v>83</v>
      </c>
      <c r="I113" s="223">
        <f>I114+I118</f>
        <v>0</v>
      </c>
      <c r="J113" s="223">
        <f>J114+J118</f>
        <v>0</v>
      </c>
      <c r="K113" s="220" t="s">
        <v>305</v>
      </c>
      <c r="L113" s="223">
        <f>L114+L118</f>
        <v>0</v>
      </c>
    </row>
    <row r="114" spans="1:12" ht="14.25" hidden="1" customHeight="1" collapsed="1">
      <c r="A114" s="220">
        <v>2</v>
      </c>
      <c r="B114" s="220">
        <v>8</v>
      </c>
      <c r="C114" s="220">
        <v>1</v>
      </c>
      <c r="D114" s="220">
        <v>1</v>
      </c>
      <c r="E114" s="220"/>
      <c r="F114" s="220"/>
      <c r="G114" s="224" t="s">
        <v>115</v>
      </c>
      <c r="H114" s="225">
        <v>84</v>
      </c>
      <c r="I114" s="226">
        <f>I115+I116+I117</f>
        <v>0</v>
      </c>
      <c r="J114" s="226">
        <f>J115+J116+J117</f>
        <v>0</v>
      </c>
      <c r="K114" s="220" t="s">
        <v>305</v>
      </c>
      <c r="L114" s="226">
        <f>L115+L116+L117</f>
        <v>0</v>
      </c>
    </row>
    <row r="115" spans="1:12" hidden="1" collapsed="1">
      <c r="A115" s="220">
        <v>2</v>
      </c>
      <c r="B115" s="220">
        <v>8</v>
      </c>
      <c r="C115" s="220">
        <v>1</v>
      </c>
      <c r="D115" s="220">
        <v>1</v>
      </c>
      <c r="E115" s="220">
        <v>1</v>
      </c>
      <c r="F115" s="220">
        <v>1</v>
      </c>
      <c r="G115" s="224" t="s">
        <v>332</v>
      </c>
      <c r="H115" s="225">
        <v>85</v>
      </c>
      <c r="I115" s="227"/>
      <c r="J115" s="227"/>
      <c r="K115" s="220" t="s">
        <v>305</v>
      </c>
      <c r="L115" s="227"/>
    </row>
    <row r="116" spans="1:12" ht="15" hidden="1" customHeight="1" collapsed="1">
      <c r="A116" s="220">
        <v>2</v>
      </c>
      <c r="B116" s="220">
        <v>8</v>
      </c>
      <c r="C116" s="220">
        <v>1</v>
      </c>
      <c r="D116" s="220">
        <v>1</v>
      </c>
      <c r="E116" s="220">
        <v>1</v>
      </c>
      <c r="F116" s="220">
        <v>2</v>
      </c>
      <c r="G116" s="224" t="s">
        <v>333</v>
      </c>
      <c r="H116" s="225">
        <v>86</v>
      </c>
      <c r="I116" s="227"/>
      <c r="J116" s="227"/>
      <c r="K116" s="220" t="s">
        <v>305</v>
      </c>
      <c r="L116" s="227"/>
    </row>
    <row r="117" spans="1:12" ht="15" hidden="1" customHeight="1" collapsed="1">
      <c r="A117" s="220">
        <v>2</v>
      </c>
      <c r="B117" s="220">
        <v>8</v>
      </c>
      <c r="C117" s="220">
        <v>1</v>
      </c>
      <c r="D117" s="220">
        <v>1</v>
      </c>
      <c r="E117" s="220">
        <v>1</v>
      </c>
      <c r="F117" s="220">
        <v>3</v>
      </c>
      <c r="G117" s="224" t="s">
        <v>334</v>
      </c>
      <c r="H117" s="225">
        <v>87</v>
      </c>
      <c r="I117" s="227"/>
      <c r="J117" s="227"/>
      <c r="K117" s="220" t="s">
        <v>305</v>
      </c>
      <c r="L117" s="227"/>
    </row>
    <row r="118" spans="1:12" hidden="1" collapsed="1">
      <c r="A118" s="220">
        <v>2</v>
      </c>
      <c r="B118" s="220">
        <v>8</v>
      </c>
      <c r="C118" s="220">
        <v>1</v>
      </c>
      <c r="D118" s="220">
        <v>2</v>
      </c>
      <c r="E118" s="220"/>
      <c r="F118" s="220"/>
      <c r="G118" s="224" t="s">
        <v>119</v>
      </c>
      <c r="H118" s="225">
        <v>88</v>
      </c>
      <c r="I118" s="226">
        <f>I119</f>
        <v>0</v>
      </c>
      <c r="J118" s="226">
        <f>J119</f>
        <v>0</v>
      </c>
      <c r="K118" s="220" t="s">
        <v>305</v>
      </c>
      <c r="L118" s="226">
        <f>L119</f>
        <v>0</v>
      </c>
    </row>
    <row r="119" spans="1:12" hidden="1" collapsed="1">
      <c r="A119" s="220">
        <v>2</v>
      </c>
      <c r="B119" s="220">
        <v>8</v>
      </c>
      <c r="C119" s="220">
        <v>1</v>
      </c>
      <c r="D119" s="220">
        <v>2</v>
      </c>
      <c r="E119" s="220">
        <v>1</v>
      </c>
      <c r="F119" s="220">
        <v>1</v>
      </c>
      <c r="G119" s="224" t="s">
        <v>119</v>
      </c>
      <c r="H119" s="225">
        <v>89</v>
      </c>
      <c r="I119" s="227"/>
      <c r="J119" s="227"/>
      <c r="K119" s="220" t="s">
        <v>305</v>
      </c>
      <c r="L119" s="227"/>
    </row>
    <row r="120" spans="1:12" ht="30.75" hidden="1" customHeight="1" collapsed="1">
      <c r="A120" s="219">
        <v>2</v>
      </c>
      <c r="B120" s="219">
        <v>9</v>
      </c>
      <c r="C120" s="219"/>
      <c r="D120" s="219"/>
      <c r="E120" s="219"/>
      <c r="F120" s="219"/>
      <c r="G120" s="221" t="s">
        <v>335</v>
      </c>
      <c r="H120" s="222">
        <v>90</v>
      </c>
      <c r="I120" s="223">
        <f>I121+I123</f>
        <v>0</v>
      </c>
      <c r="J120" s="223">
        <f>J121+J123</f>
        <v>0</v>
      </c>
      <c r="K120" s="220" t="s">
        <v>305</v>
      </c>
      <c r="L120" s="223">
        <f>L121+L123</f>
        <v>0</v>
      </c>
    </row>
    <row r="121" spans="1:12" ht="35.25" hidden="1" customHeight="1" collapsed="1">
      <c r="A121" s="220">
        <v>2</v>
      </c>
      <c r="B121" s="220">
        <v>9</v>
      </c>
      <c r="C121" s="220">
        <v>1</v>
      </c>
      <c r="D121" s="220"/>
      <c r="E121" s="220"/>
      <c r="F121" s="220"/>
      <c r="G121" s="224" t="s">
        <v>336</v>
      </c>
      <c r="H121" s="225">
        <v>91</v>
      </c>
      <c r="I121" s="226">
        <f>I122</f>
        <v>0</v>
      </c>
      <c r="J121" s="226">
        <f>J122</f>
        <v>0</v>
      </c>
      <c r="K121" s="220" t="s">
        <v>305</v>
      </c>
      <c r="L121" s="226">
        <f>L122</f>
        <v>0</v>
      </c>
    </row>
    <row r="122" spans="1:12" ht="34.5" hidden="1" customHeight="1" collapsed="1">
      <c r="A122" s="220">
        <v>2</v>
      </c>
      <c r="B122" s="220">
        <v>9</v>
      </c>
      <c r="C122" s="220">
        <v>1</v>
      </c>
      <c r="D122" s="220">
        <v>1</v>
      </c>
      <c r="E122" s="220">
        <v>1</v>
      </c>
      <c r="F122" s="220">
        <v>1</v>
      </c>
      <c r="G122" s="224" t="s">
        <v>336</v>
      </c>
      <c r="H122" s="225">
        <v>92</v>
      </c>
      <c r="I122" s="227"/>
      <c r="J122" s="227"/>
      <c r="K122" s="220" t="s">
        <v>305</v>
      </c>
      <c r="L122" s="227"/>
    </row>
    <row r="123" spans="1:12" ht="33" hidden="1" customHeight="1" collapsed="1">
      <c r="A123" s="220">
        <v>2</v>
      </c>
      <c r="B123" s="220">
        <v>9</v>
      </c>
      <c r="C123" s="220">
        <v>2</v>
      </c>
      <c r="D123" s="220"/>
      <c r="E123" s="220"/>
      <c r="F123" s="220"/>
      <c r="G123" s="224" t="s">
        <v>337</v>
      </c>
      <c r="H123" s="225">
        <v>93</v>
      </c>
      <c r="I123" s="226">
        <f>I124+I128</f>
        <v>0</v>
      </c>
      <c r="J123" s="226">
        <f>J124+J128</f>
        <v>0</v>
      </c>
      <c r="K123" s="220" t="s">
        <v>305</v>
      </c>
      <c r="L123" s="226">
        <f>L124+L128</f>
        <v>0</v>
      </c>
    </row>
    <row r="124" spans="1:12" ht="32.25" hidden="1" customHeight="1" collapsed="1">
      <c r="A124" s="220">
        <v>2</v>
      </c>
      <c r="B124" s="220">
        <v>9</v>
      </c>
      <c r="C124" s="220">
        <v>2</v>
      </c>
      <c r="D124" s="220">
        <v>1</v>
      </c>
      <c r="E124" s="220"/>
      <c r="F124" s="220"/>
      <c r="G124" s="224" t="s">
        <v>124</v>
      </c>
      <c r="H124" s="225">
        <v>94</v>
      </c>
      <c r="I124" s="226">
        <f>I125+I126+I127</f>
        <v>0</v>
      </c>
      <c r="J124" s="226">
        <f>J125+J126+J127</f>
        <v>0</v>
      </c>
      <c r="K124" s="220" t="s">
        <v>305</v>
      </c>
      <c r="L124" s="226">
        <f>L125+L126+L127</f>
        <v>0</v>
      </c>
    </row>
    <row r="125" spans="1:12" ht="44.25" hidden="1" customHeight="1" collapsed="1">
      <c r="A125" s="220">
        <v>2</v>
      </c>
      <c r="B125" s="220">
        <v>9</v>
      </c>
      <c r="C125" s="220">
        <v>2</v>
      </c>
      <c r="D125" s="220">
        <v>1</v>
      </c>
      <c r="E125" s="220">
        <v>1</v>
      </c>
      <c r="F125" s="220">
        <v>1</v>
      </c>
      <c r="G125" s="224" t="s">
        <v>126</v>
      </c>
      <c r="H125" s="225">
        <v>95</v>
      </c>
      <c r="I125" s="227"/>
      <c r="J125" s="227"/>
      <c r="K125" s="220" t="s">
        <v>305</v>
      </c>
      <c r="L125" s="227"/>
    </row>
    <row r="126" spans="1:12" ht="46.5" hidden="1" customHeight="1" collapsed="1">
      <c r="A126" s="220">
        <v>2</v>
      </c>
      <c r="B126" s="220">
        <v>9</v>
      </c>
      <c r="C126" s="220">
        <v>2</v>
      </c>
      <c r="D126" s="220">
        <v>1</v>
      </c>
      <c r="E126" s="220">
        <v>1</v>
      </c>
      <c r="F126" s="220">
        <v>2</v>
      </c>
      <c r="G126" s="224" t="s">
        <v>127</v>
      </c>
      <c r="H126" s="225">
        <v>96</v>
      </c>
      <c r="I126" s="227"/>
      <c r="J126" s="227"/>
      <c r="K126" s="220" t="s">
        <v>305</v>
      </c>
      <c r="L126" s="227"/>
    </row>
    <row r="127" spans="1:12" ht="44.25" hidden="1" customHeight="1" collapsed="1">
      <c r="A127" s="220">
        <v>2</v>
      </c>
      <c r="B127" s="220">
        <v>9</v>
      </c>
      <c r="C127" s="220">
        <v>2</v>
      </c>
      <c r="D127" s="220">
        <v>1</v>
      </c>
      <c r="E127" s="220">
        <v>1</v>
      </c>
      <c r="F127" s="220">
        <v>3</v>
      </c>
      <c r="G127" s="224" t="s">
        <v>128</v>
      </c>
      <c r="H127" s="225">
        <v>97</v>
      </c>
      <c r="I127" s="227"/>
      <c r="J127" s="227"/>
      <c r="K127" s="220" t="s">
        <v>305</v>
      </c>
      <c r="L127" s="227"/>
    </row>
    <row r="128" spans="1:12" ht="34.5" hidden="1" customHeight="1" collapsed="1">
      <c r="A128" s="220">
        <v>2</v>
      </c>
      <c r="B128" s="220">
        <v>9</v>
      </c>
      <c r="C128" s="220">
        <v>2</v>
      </c>
      <c r="D128" s="220">
        <v>2</v>
      </c>
      <c r="E128" s="220"/>
      <c r="F128" s="220"/>
      <c r="G128" s="224" t="s">
        <v>338</v>
      </c>
      <c r="H128" s="225">
        <v>98</v>
      </c>
      <c r="I128" s="226">
        <f>I129</f>
        <v>0</v>
      </c>
      <c r="J128" s="226">
        <f>J129</f>
        <v>0</v>
      </c>
      <c r="K128" s="220" t="s">
        <v>305</v>
      </c>
      <c r="L128" s="226">
        <f>L129</f>
        <v>0</v>
      </c>
    </row>
    <row r="129" spans="1:12" ht="33" hidden="1" customHeight="1" collapsed="1">
      <c r="A129" s="220">
        <v>2</v>
      </c>
      <c r="B129" s="220">
        <v>9</v>
      </c>
      <c r="C129" s="220">
        <v>2</v>
      </c>
      <c r="D129" s="220">
        <v>2</v>
      </c>
      <c r="E129" s="220">
        <v>1</v>
      </c>
      <c r="F129" s="220"/>
      <c r="G129" s="224" t="s">
        <v>339</v>
      </c>
      <c r="H129" s="225">
        <v>99</v>
      </c>
      <c r="I129" s="226">
        <f>I130+I131+I132</f>
        <v>0</v>
      </c>
      <c r="J129" s="226">
        <f>J130+J131+J132</f>
        <v>0</v>
      </c>
      <c r="K129" s="220" t="s">
        <v>305</v>
      </c>
      <c r="L129" s="226">
        <f>L130+L131+L132</f>
        <v>0</v>
      </c>
    </row>
    <row r="130" spans="1:12" ht="43.5" hidden="1" customHeight="1" collapsed="1">
      <c r="A130" s="220">
        <v>2</v>
      </c>
      <c r="B130" s="220">
        <v>9</v>
      </c>
      <c r="C130" s="220">
        <v>2</v>
      </c>
      <c r="D130" s="220">
        <v>2</v>
      </c>
      <c r="E130" s="220">
        <v>1</v>
      </c>
      <c r="F130" s="220">
        <v>1</v>
      </c>
      <c r="G130" s="224" t="s">
        <v>340</v>
      </c>
      <c r="H130" s="225">
        <v>100</v>
      </c>
      <c r="I130" s="227"/>
      <c r="J130" s="227"/>
      <c r="K130" s="220" t="s">
        <v>305</v>
      </c>
      <c r="L130" s="227"/>
    </row>
    <row r="131" spans="1:12" ht="45.75" hidden="1" customHeight="1" collapsed="1">
      <c r="A131" s="220">
        <v>2</v>
      </c>
      <c r="B131" s="220">
        <v>9</v>
      </c>
      <c r="C131" s="220">
        <v>2</v>
      </c>
      <c r="D131" s="220">
        <v>2</v>
      </c>
      <c r="E131" s="220">
        <v>1</v>
      </c>
      <c r="F131" s="220">
        <v>2</v>
      </c>
      <c r="G131" s="224" t="s">
        <v>341</v>
      </c>
      <c r="H131" s="225">
        <v>101</v>
      </c>
      <c r="I131" s="227"/>
      <c r="J131" s="227"/>
      <c r="K131" s="220" t="s">
        <v>305</v>
      </c>
      <c r="L131" s="227"/>
    </row>
    <row r="132" spans="1:12" ht="45" hidden="1" customHeight="1" collapsed="1">
      <c r="A132" s="220">
        <v>2</v>
      </c>
      <c r="B132" s="220">
        <v>9</v>
      </c>
      <c r="C132" s="220">
        <v>2</v>
      </c>
      <c r="D132" s="220">
        <v>2</v>
      </c>
      <c r="E132" s="220">
        <v>1</v>
      </c>
      <c r="F132" s="220">
        <v>3</v>
      </c>
      <c r="G132" s="224" t="s">
        <v>342</v>
      </c>
      <c r="H132" s="225">
        <v>102</v>
      </c>
      <c r="I132" s="227"/>
      <c r="J132" s="227"/>
      <c r="K132" s="220" t="s">
        <v>305</v>
      </c>
      <c r="L132" s="227"/>
    </row>
    <row r="133" spans="1:12" ht="42.75" hidden="1" customHeight="1" collapsed="1">
      <c r="A133" s="219">
        <v>3</v>
      </c>
      <c r="B133" s="219"/>
      <c r="C133" s="219"/>
      <c r="D133" s="219"/>
      <c r="E133" s="219"/>
      <c r="F133" s="219"/>
      <c r="G133" s="221" t="s">
        <v>343</v>
      </c>
      <c r="H133" s="222">
        <v>103</v>
      </c>
      <c r="I133" s="223">
        <f>I134+I165+I166</f>
        <v>0</v>
      </c>
      <c r="J133" s="223">
        <f>J134+J165+J166</f>
        <v>0</v>
      </c>
      <c r="K133" s="220" t="s">
        <v>305</v>
      </c>
      <c r="L133" s="223">
        <f>L134+L165+L166</f>
        <v>0</v>
      </c>
    </row>
    <row r="134" spans="1:12" ht="19.5" hidden="1" customHeight="1" collapsed="1">
      <c r="A134" s="219">
        <v>3</v>
      </c>
      <c r="B134" s="219">
        <v>1</v>
      </c>
      <c r="C134" s="220"/>
      <c r="D134" s="220"/>
      <c r="E134" s="220"/>
      <c r="F134" s="220"/>
      <c r="G134" s="221" t="s">
        <v>135</v>
      </c>
      <c r="H134" s="222">
        <v>104</v>
      </c>
      <c r="I134" s="223">
        <f>I135+I148+I153+I163+I164</f>
        <v>0</v>
      </c>
      <c r="J134" s="223">
        <f>J135+J148+J153+J163+J164</f>
        <v>0</v>
      </c>
      <c r="K134" s="220" t="s">
        <v>305</v>
      </c>
      <c r="L134" s="223">
        <f>L135+L148+L153+L163+L164</f>
        <v>0</v>
      </c>
    </row>
    <row r="135" spans="1:12" ht="22.5" hidden="1" customHeight="1" collapsed="1">
      <c r="A135" s="220">
        <v>3</v>
      </c>
      <c r="B135" s="220">
        <v>1</v>
      </c>
      <c r="C135" s="220">
        <v>1</v>
      </c>
      <c r="D135" s="220"/>
      <c r="E135" s="220"/>
      <c r="F135" s="220"/>
      <c r="G135" s="224" t="s">
        <v>136</v>
      </c>
      <c r="H135" s="225">
        <v>105</v>
      </c>
      <c r="I135" s="226">
        <f>I136+I138+I142+I146+I147</f>
        <v>0</v>
      </c>
      <c r="J135" s="226">
        <f>J136+J138+J142+J146+J147</f>
        <v>0</v>
      </c>
      <c r="K135" s="220" t="s">
        <v>305</v>
      </c>
      <c r="L135" s="226">
        <f>L136+L138+L142+L146+L147</f>
        <v>0</v>
      </c>
    </row>
    <row r="136" spans="1:12" hidden="1" collapsed="1">
      <c r="A136" s="220">
        <v>3</v>
      </c>
      <c r="B136" s="220">
        <v>1</v>
      </c>
      <c r="C136" s="220">
        <v>1</v>
      </c>
      <c r="D136" s="220">
        <v>1</v>
      </c>
      <c r="E136" s="220"/>
      <c r="F136" s="220"/>
      <c r="G136" s="224" t="s">
        <v>344</v>
      </c>
      <c r="H136" s="225">
        <v>106</v>
      </c>
      <c r="I136" s="226">
        <f>I137</f>
        <v>0</v>
      </c>
      <c r="J136" s="226">
        <f>J137</f>
        <v>0</v>
      </c>
      <c r="K136" s="220" t="s">
        <v>305</v>
      </c>
      <c r="L136" s="226">
        <f>L137</f>
        <v>0</v>
      </c>
    </row>
    <row r="137" spans="1:12" hidden="1" collapsed="1">
      <c r="A137" s="220">
        <v>3</v>
      </c>
      <c r="B137" s="220">
        <v>1</v>
      </c>
      <c r="C137" s="220">
        <v>1</v>
      </c>
      <c r="D137" s="220">
        <v>1</v>
      </c>
      <c r="E137" s="220">
        <v>1</v>
      </c>
      <c r="F137" s="220">
        <v>1</v>
      </c>
      <c r="G137" s="224" t="s">
        <v>344</v>
      </c>
      <c r="H137" s="225">
        <v>107</v>
      </c>
      <c r="I137" s="227"/>
      <c r="J137" s="227"/>
      <c r="K137" s="220" t="s">
        <v>305</v>
      </c>
      <c r="L137" s="228"/>
    </row>
    <row r="138" spans="1:12" ht="12.75" hidden="1" customHeight="1" collapsed="1">
      <c r="A138" s="220">
        <v>3</v>
      </c>
      <c r="B138" s="220">
        <v>1</v>
      </c>
      <c r="C138" s="220">
        <v>1</v>
      </c>
      <c r="D138" s="220">
        <v>2</v>
      </c>
      <c r="E138" s="220"/>
      <c r="F138" s="220"/>
      <c r="G138" s="224" t="s">
        <v>139</v>
      </c>
      <c r="H138" s="225">
        <v>108</v>
      </c>
      <c r="I138" s="226">
        <f>I139+I140+I141</f>
        <v>0</v>
      </c>
      <c r="J138" s="226">
        <f>J139+J140+J141</f>
        <v>0</v>
      </c>
      <c r="K138" s="220" t="s">
        <v>305</v>
      </c>
      <c r="L138" s="226">
        <f>L139+L140+L141</f>
        <v>0</v>
      </c>
    </row>
    <row r="139" spans="1:12" ht="15" hidden="1" customHeight="1" collapsed="1">
      <c r="A139" s="220">
        <v>3</v>
      </c>
      <c r="B139" s="220">
        <v>1</v>
      </c>
      <c r="C139" s="220">
        <v>1</v>
      </c>
      <c r="D139" s="220">
        <v>2</v>
      </c>
      <c r="E139" s="220">
        <v>1</v>
      </c>
      <c r="F139" s="220">
        <v>1</v>
      </c>
      <c r="G139" s="224" t="s">
        <v>345</v>
      </c>
      <c r="H139" s="225">
        <v>109</v>
      </c>
      <c r="I139" s="227"/>
      <c r="J139" s="227"/>
      <c r="K139" s="220" t="s">
        <v>305</v>
      </c>
      <c r="L139" s="228"/>
    </row>
    <row r="140" spans="1:12" ht="12" hidden="1" customHeight="1" collapsed="1">
      <c r="A140" s="220">
        <v>3</v>
      </c>
      <c r="B140" s="220">
        <v>1</v>
      </c>
      <c r="C140" s="220">
        <v>1</v>
      </c>
      <c r="D140" s="220">
        <v>2</v>
      </c>
      <c r="E140" s="220">
        <v>1</v>
      </c>
      <c r="F140" s="220">
        <v>2</v>
      </c>
      <c r="G140" s="224" t="s">
        <v>141</v>
      </c>
      <c r="H140" s="225">
        <v>110</v>
      </c>
      <c r="I140" s="227"/>
      <c r="J140" s="227"/>
      <c r="K140" s="220" t="s">
        <v>305</v>
      </c>
      <c r="L140" s="228"/>
    </row>
    <row r="141" spans="1:12" ht="15" hidden="1" customHeight="1" collapsed="1">
      <c r="A141" s="220">
        <v>3</v>
      </c>
      <c r="B141" s="220">
        <v>1</v>
      </c>
      <c r="C141" s="220">
        <v>1</v>
      </c>
      <c r="D141" s="220">
        <v>2</v>
      </c>
      <c r="E141" s="220">
        <v>1</v>
      </c>
      <c r="F141" s="220">
        <v>3</v>
      </c>
      <c r="G141" s="224" t="s">
        <v>142</v>
      </c>
      <c r="H141" s="225">
        <v>111</v>
      </c>
      <c r="I141" s="227"/>
      <c r="J141" s="227"/>
      <c r="K141" s="220" t="s">
        <v>305</v>
      </c>
      <c r="L141" s="228"/>
    </row>
    <row r="142" spans="1:12" ht="12.75" hidden="1" customHeight="1" collapsed="1">
      <c r="A142" s="220">
        <v>3</v>
      </c>
      <c r="B142" s="220">
        <v>1</v>
      </c>
      <c r="C142" s="220">
        <v>1</v>
      </c>
      <c r="D142" s="220">
        <v>3</v>
      </c>
      <c r="E142" s="220"/>
      <c r="F142" s="220"/>
      <c r="G142" s="224" t="s">
        <v>143</v>
      </c>
      <c r="H142" s="225">
        <v>112</v>
      </c>
      <c r="I142" s="226">
        <f>I143+I144+I145</f>
        <v>0</v>
      </c>
      <c r="J142" s="226">
        <f>J143+J144+J145</f>
        <v>0</v>
      </c>
      <c r="K142" s="220" t="s">
        <v>305</v>
      </c>
      <c r="L142" s="226">
        <f>L143+L144+L145</f>
        <v>0</v>
      </c>
    </row>
    <row r="143" spans="1:12" ht="14.25" hidden="1" customHeight="1" collapsed="1">
      <c r="A143" s="220">
        <v>3</v>
      </c>
      <c r="B143" s="220">
        <v>1</v>
      </c>
      <c r="C143" s="220">
        <v>1</v>
      </c>
      <c r="D143" s="220">
        <v>3</v>
      </c>
      <c r="E143" s="220">
        <v>1</v>
      </c>
      <c r="F143" s="220">
        <v>1</v>
      </c>
      <c r="G143" s="224" t="s">
        <v>144</v>
      </c>
      <c r="H143" s="225">
        <v>113</v>
      </c>
      <c r="I143" s="227"/>
      <c r="J143" s="227"/>
      <c r="K143" s="220" t="s">
        <v>305</v>
      </c>
      <c r="L143" s="228"/>
    </row>
    <row r="144" spans="1:12" ht="15.75" hidden="1" customHeight="1" collapsed="1">
      <c r="A144" s="220">
        <v>3</v>
      </c>
      <c r="B144" s="220">
        <v>1</v>
      </c>
      <c r="C144" s="220">
        <v>1</v>
      </c>
      <c r="D144" s="220">
        <v>3</v>
      </c>
      <c r="E144" s="220">
        <v>1</v>
      </c>
      <c r="F144" s="220">
        <v>2</v>
      </c>
      <c r="G144" s="224" t="s">
        <v>145</v>
      </c>
      <c r="H144" s="225">
        <v>114</v>
      </c>
      <c r="I144" s="227"/>
      <c r="J144" s="227"/>
      <c r="K144" s="220" t="s">
        <v>305</v>
      </c>
      <c r="L144" s="228"/>
    </row>
    <row r="145" spans="1:12" ht="12" hidden="1" customHeight="1" collapsed="1">
      <c r="A145" s="220">
        <v>3</v>
      </c>
      <c r="B145" s="220">
        <v>1</v>
      </c>
      <c r="C145" s="220">
        <v>1</v>
      </c>
      <c r="D145" s="220">
        <v>3</v>
      </c>
      <c r="E145" s="220">
        <v>1</v>
      </c>
      <c r="F145" s="220">
        <v>3</v>
      </c>
      <c r="G145" s="224" t="s">
        <v>146</v>
      </c>
      <c r="H145" s="225">
        <v>115</v>
      </c>
      <c r="I145" s="227"/>
      <c r="J145" s="227"/>
      <c r="K145" s="220" t="s">
        <v>305</v>
      </c>
      <c r="L145" s="228"/>
    </row>
    <row r="146" spans="1:12" ht="13.5" hidden="1" customHeight="1" collapsed="1">
      <c r="A146" s="220">
        <v>3</v>
      </c>
      <c r="B146" s="220">
        <v>1</v>
      </c>
      <c r="C146" s="220">
        <v>1</v>
      </c>
      <c r="D146" s="220">
        <v>4</v>
      </c>
      <c r="E146" s="220"/>
      <c r="F146" s="220"/>
      <c r="G146" s="224" t="s">
        <v>147</v>
      </c>
      <c r="H146" s="225">
        <v>116</v>
      </c>
      <c r="I146" s="227"/>
      <c r="J146" s="227"/>
      <c r="K146" s="220" t="s">
        <v>305</v>
      </c>
      <c r="L146" s="227"/>
    </row>
    <row r="147" spans="1:12" ht="22.5" hidden="1" customHeight="1" collapsed="1">
      <c r="A147" s="220">
        <v>3</v>
      </c>
      <c r="B147" s="220">
        <v>1</v>
      </c>
      <c r="C147" s="220">
        <v>1</v>
      </c>
      <c r="D147" s="220">
        <v>5</v>
      </c>
      <c r="E147" s="220"/>
      <c r="F147" s="220"/>
      <c r="G147" s="224" t="s">
        <v>151</v>
      </c>
      <c r="H147" s="225">
        <v>117</v>
      </c>
      <c r="I147" s="227"/>
      <c r="J147" s="227"/>
      <c r="K147" s="220" t="s">
        <v>305</v>
      </c>
      <c r="L147" s="227"/>
    </row>
    <row r="148" spans="1:12" ht="13.5" hidden="1" customHeight="1" collapsed="1">
      <c r="A148" s="220">
        <v>3</v>
      </c>
      <c r="B148" s="220">
        <v>1</v>
      </c>
      <c r="C148" s="220">
        <v>2</v>
      </c>
      <c r="D148" s="220"/>
      <c r="E148" s="220"/>
      <c r="F148" s="220"/>
      <c r="G148" s="224" t="s">
        <v>152</v>
      </c>
      <c r="H148" s="225">
        <v>118</v>
      </c>
      <c r="I148" s="226">
        <f>I149+I150+I151+I152</f>
        <v>0</v>
      </c>
      <c r="J148" s="226">
        <f>J149+J150+J151+J152</f>
        <v>0</v>
      </c>
      <c r="K148" s="220" t="s">
        <v>305</v>
      </c>
      <c r="L148" s="226">
        <f>L149+L150+L151+L152</f>
        <v>0</v>
      </c>
    </row>
    <row r="149" spans="1:12" ht="33" hidden="1" customHeight="1" collapsed="1">
      <c r="A149" s="220">
        <v>3</v>
      </c>
      <c r="B149" s="220">
        <v>1</v>
      </c>
      <c r="C149" s="220">
        <v>2</v>
      </c>
      <c r="D149" s="220">
        <v>1</v>
      </c>
      <c r="E149" s="220">
        <v>1</v>
      </c>
      <c r="F149" s="220">
        <v>2</v>
      </c>
      <c r="G149" s="224" t="s">
        <v>153</v>
      </c>
      <c r="H149" s="225">
        <v>119</v>
      </c>
      <c r="I149" s="227"/>
      <c r="J149" s="227"/>
      <c r="K149" s="220" t="s">
        <v>305</v>
      </c>
      <c r="L149" s="227"/>
    </row>
    <row r="150" spans="1:12" hidden="1" collapsed="1">
      <c r="A150" s="220">
        <v>3</v>
      </c>
      <c r="B150" s="220">
        <v>1</v>
      </c>
      <c r="C150" s="220">
        <v>2</v>
      </c>
      <c r="D150" s="220">
        <v>1</v>
      </c>
      <c r="E150" s="220">
        <v>1</v>
      </c>
      <c r="F150" s="220">
        <v>3</v>
      </c>
      <c r="G150" s="224" t="s">
        <v>346</v>
      </c>
      <c r="H150" s="225">
        <v>120</v>
      </c>
      <c r="I150" s="227"/>
      <c r="J150" s="227"/>
      <c r="K150" s="220" t="s">
        <v>305</v>
      </c>
      <c r="L150" s="227"/>
    </row>
    <row r="151" spans="1:12" ht="15" hidden="1" customHeight="1" collapsed="1">
      <c r="A151" s="220">
        <v>3</v>
      </c>
      <c r="B151" s="220">
        <v>1</v>
      </c>
      <c r="C151" s="220">
        <v>2</v>
      </c>
      <c r="D151" s="220">
        <v>1</v>
      </c>
      <c r="E151" s="220">
        <v>1</v>
      </c>
      <c r="F151" s="220">
        <v>4</v>
      </c>
      <c r="G151" s="224" t="s">
        <v>155</v>
      </c>
      <c r="H151" s="225">
        <v>121</v>
      </c>
      <c r="I151" s="227"/>
      <c r="J151" s="227"/>
      <c r="K151" s="220" t="s">
        <v>305</v>
      </c>
      <c r="L151" s="227"/>
    </row>
    <row r="152" spans="1:12" ht="16.5" hidden="1" customHeight="1" collapsed="1">
      <c r="A152" s="220">
        <v>3</v>
      </c>
      <c r="B152" s="220">
        <v>1</v>
      </c>
      <c r="C152" s="220">
        <v>2</v>
      </c>
      <c r="D152" s="220">
        <v>1</v>
      </c>
      <c r="E152" s="220">
        <v>1</v>
      </c>
      <c r="F152" s="220">
        <v>5</v>
      </c>
      <c r="G152" s="224" t="s">
        <v>156</v>
      </c>
      <c r="H152" s="225">
        <v>122</v>
      </c>
      <c r="I152" s="227"/>
      <c r="J152" s="227"/>
      <c r="K152" s="220" t="s">
        <v>305</v>
      </c>
      <c r="L152" s="227"/>
    </row>
    <row r="153" spans="1:12" ht="13.5" hidden="1" customHeight="1" collapsed="1">
      <c r="A153" s="220">
        <v>3</v>
      </c>
      <c r="B153" s="220">
        <v>1</v>
      </c>
      <c r="C153" s="220">
        <v>3</v>
      </c>
      <c r="D153" s="220"/>
      <c r="E153" s="220"/>
      <c r="F153" s="220"/>
      <c r="G153" s="224" t="s">
        <v>157</v>
      </c>
      <c r="H153" s="225">
        <v>123</v>
      </c>
      <c r="I153" s="226">
        <f>I154+I156</f>
        <v>0</v>
      </c>
      <c r="J153" s="226">
        <f>J154+J156</f>
        <v>0</v>
      </c>
      <c r="K153" s="220" t="s">
        <v>305</v>
      </c>
      <c r="L153" s="226">
        <f>L154+L156</f>
        <v>0</v>
      </c>
    </row>
    <row r="154" spans="1:12" ht="20.25" hidden="1" customHeight="1" collapsed="1">
      <c r="A154" s="220">
        <v>3</v>
      </c>
      <c r="B154" s="220">
        <v>1</v>
      </c>
      <c r="C154" s="220">
        <v>3</v>
      </c>
      <c r="D154" s="220">
        <v>1</v>
      </c>
      <c r="E154" s="220"/>
      <c r="F154" s="220"/>
      <c r="G154" s="224" t="s">
        <v>158</v>
      </c>
      <c r="H154" s="225">
        <v>124</v>
      </c>
      <c r="I154" s="226">
        <f>I155</f>
        <v>0</v>
      </c>
      <c r="J154" s="226">
        <f>J155</f>
        <v>0</v>
      </c>
      <c r="K154" s="220" t="s">
        <v>305</v>
      </c>
      <c r="L154" s="226">
        <f>L155</f>
        <v>0</v>
      </c>
    </row>
    <row r="155" spans="1:12" ht="21.75" hidden="1" customHeight="1" collapsed="1">
      <c r="A155" s="220">
        <v>3</v>
      </c>
      <c r="B155" s="220">
        <v>1</v>
      </c>
      <c r="C155" s="220">
        <v>3</v>
      </c>
      <c r="D155" s="220">
        <v>1</v>
      </c>
      <c r="E155" s="220">
        <v>1</v>
      </c>
      <c r="F155" s="220">
        <v>1</v>
      </c>
      <c r="G155" s="224" t="s">
        <v>158</v>
      </c>
      <c r="H155" s="225">
        <v>125</v>
      </c>
      <c r="I155" s="227"/>
      <c r="J155" s="227"/>
      <c r="K155" s="220" t="s">
        <v>305</v>
      </c>
      <c r="L155" s="227"/>
    </row>
    <row r="156" spans="1:12" ht="12.75" hidden="1" customHeight="1" collapsed="1">
      <c r="A156" s="220">
        <v>3</v>
      </c>
      <c r="B156" s="220">
        <v>1</v>
      </c>
      <c r="C156" s="220">
        <v>3</v>
      </c>
      <c r="D156" s="220">
        <v>2</v>
      </c>
      <c r="E156" s="220"/>
      <c r="F156" s="220"/>
      <c r="G156" s="224" t="s">
        <v>159</v>
      </c>
      <c r="H156" s="225">
        <v>126</v>
      </c>
      <c r="I156" s="226">
        <f>I157+I158+I159+I160+I161+I162</f>
        <v>0</v>
      </c>
      <c r="J156" s="226">
        <f>J157+J158+J159+J160+J161+J162</f>
        <v>0</v>
      </c>
      <c r="K156" s="220" t="s">
        <v>305</v>
      </c>
      <c r="L156" s="226">
        <f>L157+L158+L159+L160+L161+L162</f>
        <v>0</v>
      </c>
    </row>
    <row r="157" spans="1:12" ht="14.25" hidden="1" customHeight="1" collapsed="1">
      <c r="A157" s="220">
        <v>3</v>
      </c>
      <c r="B157" s="220">
        <v>1</v>
      </c>
      <c r="C157" s="220">
        <v>3</v>
      </c>
      <c r="D157" s="220">
        <v>2</v>
      </c>
      <c r="E157" s="220">
        <v>1</v>
      </c>
      <c r="F157" s="220">
        <v>1</v>
      </c>
      <c r="G157" s="224" t="s">
        <v>160</v>
      </c>
      <c r="H157" s="225">
        <v>127</v>
      </c>
      <c r="I157" s="227"/>
      <c r="J157" s="227"/>
      <c r="K157" s="220" t="s">
        <v>305</v>
      </c>
      <c r="L157" s="227"/>
    </row>
    <row r="158" spans="1:12" ht="15.75" hidden="1" customHeight="1" collapsed="1">
      <c r="A158" s="220">
        <v>3</v>
      </c>
      <c r="B158" s="220">
        <v>1</v>
      </c>
      <c r="C158" s="220">
        <v>3</v>
      </c>
      <c r="D158" s="220">
        <v>2</v>
      </c>
      <c r="E158" s="220">
        <v>1</v>
      </c>
      <c r="F158" s="220">
        <v>2</v>
      </c>
      <c r="G158" s="224" t="s">
        <v>347</v>
      </c>
      <c r="H158" s="225">
        <v>128</v>
      </c>
      <c r="I158" s="227"/>
      <c r="J158" s="227"/>
      <c r="K158" s="220" t="s">
        <v>305</v>
      </c>
      <c r="L158" s="227"/>
    </row>
    <row r="159" spans="1:12" ht="14.25" hidden="1" customHeight="1" collapsed="1">
      <c r="A159" s="220">
        <v>3</v>
      </c>
      <c r="B159" s="220">
        <v>1</v>
      </c>
      <c r="C159" s="220">
        <v>3</v>
      </c>
      <c r="D159" s="220">
        <v>2</v>
      </c>
      <c r="E159" s="220">
        <v>1</v>
      </c>
      <c r="F159" s="220">
        <v>3</v>
      </c>
      <c r="G159" s="224" t="s">
        <v>162</v>
      </c>
      <c r="H159" s="225">
        <v>129</v>
      </c>
      <c r="I159" s="227"/>
      <c r="J159" s="227"/>
      <c r="K159" s="220" t="s">
        <v>305</v>
      </c>
      <c r="L159" s="227"/>
    </row>
    <row r="160" spans="1:12" ht="22.5" hidden="1" customHeight="1" collapsed="1">
      <c r="A160" s="220">
        <v>3</v>
      </c>
      <c r="B160" s="220">
        <v>1</v>
      </c>
      <c r="C160" s="220">
        <v>3</v>
      </c>
      <c r="D160" s="220">
        <v>2</v>
      </c>
      <c r="E160" s="220">
        <v>1</v>
      </c>
      <c r="F160" s="220">
        <v>4</v>
      </c>
      <c r="G160" s="224" t="s">
        <v>348</v>
      </c>
      <c r="H160" s="225">
        <v>130</v>
      </c>
      <c r="I160" s="227"/>
      <c r="J160" s="227"/>
      <c r="K160" s="220" t="s">
        <v>305</v>
      </c>
      <c r="L160" s="227"/>
    </row>
    <row r="161" spans="1:12" ht="14.25" hidden="1" customHeight="1" collapsed="1">
      <c r="A161" s="220">
        <v>3</v>
      </c>
      <c r="B161" s="220">
        <v>1</v>
      </c>
      <c r="C161" s="220">
        <v>3</v>
      </c>
      <c r="D161" s="220">
        <v>2</v>
      </c>
      <c r="E161" s="220">
        <v>1</v>
      </c>
      <c r="F161" s="220">
        <v>5</v>
      </c>
      <c r="G161" s="224" t="s">
        <v>164</v>
      </c>
      <c r="H161" s="225">
        <v>131</v>
      </c>
      <c r="I161" s="227"/>
      <c r="J161" s="227"/>
      <c r="K161" s="220" t="s">
        <v>305</v>
      </c>
      <c r="L161" s="227"/>
    </row>
    <row r="162" spans="1:12" ht="18" hidden="1" customHeight="1" collapsed="1">
      <c r="A162" s="220">
        <v>3</v>
      </c>
      <c r="B162" s="220">
        <v>1</v>
      </c>
      <c r="C162" s="220">
        <v>3</v>
      </c>
      <c r="D162" s="220">
        <v>2</v>
      </c>
      <c r="E162" s="220">
        <v>1</v>
      </c>
      <c r="F162" s="220">
        <v>6</v>
      </c>
      <c r="G162" s="224" t="s">
        <v>159</v>
      </c>
      <c r="H162" s="225">
        <v>132</v>
      </c>
      <c r="I162" s="227"/>
      <c r="J162" s="227"/>
      <c r="K162" s="220" t="s">
        <v>305</v>
      </c>
      <c r="L162" s="227"/>
    </row>
    <row r="163" spans="1:12" ht="22.5" hidden="1" customHeight="1" collapsed="1">
      <c r="A163" s="220">
        <v>3</v>
      </c>
      <c r="B163" s="220">
        <v>1</v>
      </c>
      <c r="C163" s="220">
        <v>4</v>
      </c>
      <c r="D163" s="220"/>
      <c r="E163" s="220"/>
      <c r="F163" s="220"/>
      <c r="G163" s="224" t="s">
        <v>166</v>
      </c>
      <c r="H163" s="225">
        <v>133</v>
      </c>
      <c r="I163" s="227"/>
      <c r="J163" s="227"/>
      <c r="K163" s="220" t="s">
        <v>305</v>
      </c>
      <c r="L163" s="227"/>
    </row>
    <row r="164" spans="1:12" ht="26.25" hidden="1" customHeight="1" collapsed="1">
      <c r="A164" s="220">
        <v>3</v>
      </c>
      <c r="B164" s="220">
        <v>1</v>
      </c>
      <c r="C164" s="220">
        <v>5</v>
      </c>
      <c r="D164" s="220"/>
      <c r="E164" s="220"/>
      <c r="F164" s="220"/>
      <c r="G164" s="224" t="s">
        <v>349</v>
      </c>
      <c r="H164" s="225">
        <v>134</v>
      </c>
      <c r="I164" s="227"/>
      <c r="J164" s="227"/>
      <c r="K164" s="220" t="s">
        <v>305</v>
      </c>
      <c r="L164" s="227"/>
    </row>
    <row r="165" spans="1:12" ht="30" hidden="1" customHeight="1" collapsed="1">
      <c r="A165" s="219">
        <v>3</v>
      </c>
      <c r="B165" s="219">
        <v>2</v>
      </c>
      <c r="C165" s="219"/>
      <c r="D165" s="219"/>
      <c r="E165" s="219"/>
      <c r="F165" s="219"/>
      <c r="G165" s="221" t="s">
        <v>171</v>
      </c>
      <c r="H165" s="222">
        <v>135</v>
      </c>
      <c r="I165" s="230"/>
      <c r="J165" s="230"/>
      <c r="K165" s="220" t="s">
        <v>305</v>
      </c>
      <c r="L165" s="230"/>
    </row>
    <row r="166" spans="1:12" ht="27.75" hidden="1" customHeight="1" collapsed="1">
      <c r="A166" s="219">
        <v>3</v>
      </c>
      <c r="B166" s="219">
        <v>3</v>
      </c>
      <c r="C166" s="219"/>
      <c r="D166" s="219"/>
      <c r="E166" s="219"/>
      <c r="F166" s="219"/>
      <c r="G166" s="221" t="s">
        <v>350</v>
      </c>
      <c r="H166" s="222">
        <v>136</v>
      </c>
      <c r="I166" s="230"/>
      <c r="J166" s="230"/>
      <c r="K166" s="220" t="s">
        <v>305</v>
      </c>
      <c r="L166" s="230"/>
    </row>
    <row r="167" spans="1:12">
      <c r="A167" s="220"/>
      <c r="B167" s="220"/>
      <c r="C167" s="220"/>
      <c r="D167" s="220"/>
      <c r="E167" s="220"/>
      <c r="F167" s="220"/>
      <c r="G167" s="221" t="s">
        <v>351</v>
      </c>
      <c r="H167" s="222">
        <v>137</v>
      </c>
      <c r="I167" s="223">
        <f>I31+I133</f>
        <v>3572.07</v>
      </c>
      <c r="J167" s="223">
        <f>J31+J133</f>
        <v>1729.0800000000002</v>
      </c>
      <c r="K167" s="223">
        <f>K31</f>
        <v>0</v>
      </c>
      <c r="L167" s="223">
        <f>L31+L133</f>
        <v>0</v>
      </c>
    </row>
    <row r="168" spans="1:12">
      <c r="A168" s="231"/>
      <c r="B168" s="231"/>
      <c r="C168" s="231"/>
      <c r="D168" s="231"/>
      <c r="E168" s="231"/>
      <c r="F168" s="231"/>
      <c r="G168" s="232"/>
      <c r="H168" s="233"/>
      <c r="I168" s="196"/>
      <c r="J168" s="196"/>
      <c r="K168" s="196"/>
      <c r="L168" s="196"/>
    </row>
    <row r="169" spans="1:12" ht="11.25" customHeight="1">
      <c r="A169" s="548" t="s">
        <v>30</v>
      </c>
      <c r="B169" s="549"/>
      <c r="C169" s="549"/>
      <c r="D169" s="549"/>
      <c r="E169" s="549"/>
      <c r="F169" s="550"/>
      <c r="G169" s="557" t="s">
        <v>31</v>
      </c>
      <c r="H169" s="557" t="s">
        <v>32</v>
      </c>
      <c r="I169" s="234" t="s">
        <v>352</v>
      </c>
      <c r="J169" s="234"/>
      <c r="K169" s="235"/>
      <c r="L169" s="235"/>
    </row>
    <row r="170" spans="1:12" ht="9.75" customHeight="1">
      <c r="A170" s="551"/>
      <c r="B170" s="552"/>
      <c r="C170" s="552"/>
      <c r="D170" s="552"/>
      <c r="E170" s="552"/>
      <c r="F170" s="553"/>
      <c r="G170" s="558"/>
      <c r="H170" s="561"/>
      <c r="I170" s="201" t="s">
        <v>257</v>
      </c>
      <c r="J170" s="203"/>
      <c r="K170" s="196"/>
      <c r="L170" s="196"/>
    </row>
    <row r="171" spans="1:12" ht="46.5" customHeight="1">
      <c r="A171" s="554"/>
      <c r="B171" s="555"/>
      <c r="C171" s="555"/>
      <c r="D171" s="555"/>
      <c r="E171" s="555"/>
      <c r="F171" s="556"/>
      <c r="G171" s="559"/>
      <c r="H171" s="562"/>
      <c r="I171" s="236" t="s">
        <v>298</v>
      </c>
      <c r="J171" s="236" t="s">
        <v>299</v>
      </c>
      <c r="K171" s="196"/>
      <c r="L171" s="196"/>
    </row>
    <row r="172" spans="1:12" hidden="1" collapsed="1">
      <c r="A172" s="213">
        <v>2</v>
      </c>
      <c r="B172" s="237"/>
      <c r="C172" s="237"/>
      <c r="D172" s="237"/>
      <c r="E172" s="237"/>
      <c r="F172" s="237"/>
      <c r="G172" s="237" t="s">
        <v>40</v>
      </c>
      <c r="H172" s="213">
        <v>138</v>
      </c>
      <c r="I172" s="238"/>
      <c r="J172" s="238"/>
      <c r="K172" s="196"/>
      <c r="L172" s="196"/>
    </row>
    <row r="173" spans="1:12" ht="44.25" hidden="1" customHeight="1" collapsed="1">
      <c r="A173" s="219">
        <v>3</v>
      </c>
      <c r="B173" s="239"/>
      <c r="C173" s="239"/>
      <c r="D173" s="239"/>
      <c r="E173" s="239"/>
      <c r="F173" s="239"/>
      <c r="G173" s="221" t="s">
        <v>343</v>
      </c>
      <c r="H173" s="222">
        <v>139</v>
      </c>
      <c r="I173" s="230"/>
      <c r="J173" s="230"/>
      <c r="K173" s="196"/>
      <c r="L173" s="196"/>
    </row>
    <row r="174" spans="1:12">
      <c r="A174" s="239"/>
      <c r="B174" s="239"/>
      <c r="C174" s="239"/>
      <c r="D174" s="239"/>
      <c r="E174" s="239"/>
      <c r="F174" s="239"/>
      <c r="G174" s="240" t="s">
        <v>351</v>
      </c>
      <c r="H174" s="222">
        <v>140</v>
      </c>
      <c r="I174" s="223">
        <f>I172+I173</f>
        <v>0</v>
      </c>
      <c r="J174" s="223">
        <f>J172+J173</f>
        <v>0</v>
      </c>
      <c r="K174" s="196"/>
      <c r="L174" s="196"/>
    </row>
    <row r="177" spans="1:14">
      <c r="A177" s="546" t="s">
        <v>229</v>
      </c>
      <c r="B177" s="546"/>
      <c r="C177" s="546"/>
      <c r="D177" s="546"/>
      <c r="E177" s="546"/>
      <c r="F177" s="546"/>
      <c r="G177" s="546"/>
      <c r="H177" s="546"/>
      <c r="I177" s="546"/>
      <c r="J177" s="547" t="s">
        <v>230</v>
      </c>
      <c r="K177" s="547"/>
      <c r="L177" s="547"/>
      <c r="M177" s="242"/>
    </row>
    <row r="178" spans="1:14" ht="19.5" customHeight="1">
      <c r="A178" s="529" t="s">
        <v>353</v>
      </c>
      <c r="B178" s="530"/>
      <c r="C178" s="530"/>
      <c r="D178" s="530"/>
      <c r="E178" s="530"/>
      <c r="F178" s="530"/>
      <c r="G178" s="530"/>
      <c r="H178" s="530"/>
      <c r="I178" s="530"/>
      <c r="J178" s="530"/>
      <c r="K178" s="530"/>
      <c r="L178" s="530"/>
      <c r="M178" s="242"/>
    </row>
    <row r="179" spans="1:14" ht="15" customHeight="1"/>
    <row r="180" spans="1:14">
      <c r="A180" s="546" t="s">
        <v>234</v>
      </c>
      <c r="B180" s="546"/>
      <c r="C180" s="546"/>
      <c r="D180" s="546"/>
      <c r="E180" s="546"/>
      <c r="F180" s="546"/>
      <c r="G180" s="546"/>
      <c r="H180" s="546"/>
      <c r="I180" s="546"/>
      <c r="J180" s="547" t="s">
        <v>235</v>
      </c>
      <c r="K180" s="547"/>
      <c r="L180" s="547"/>
      <c r="M180" s="242"/>
      <c r="N180" s="243"/>
    </row>
    <row r="181" spans="1:14">
      <c r="A181" s="231" t="s">
        <v>354</v>
      </c>
      <c r="B181" s="231"/>
      <c r="C181" s="231"/>
      <c r="D181" s="231"/>
      <c r="E181" s="231"/>
      <c r="F181" s="231"/>
      <c r="G181" s="231"/>
      <c r="H181" s="231"/>
      <c r="I181" s="231"/>
      <c r="J181" s="231"/>
      <c r="K181" s="231"/>
      <c r="L181" s="231"/>
      <c r="M181" s="244"/>
    </row>
    <row r="182" spans="1:14">
      <c r="A182" s="231" t="s">
        <v>355</v>
      </c>
      <c r="B182" s="241"/>
      <c r="C182" s="241"/>
      <c r="D182" s="241"/>
      <c r="E182" s="241"/>
      <c r="F182" s="241"/>
      <c r="G182" s="241"/>
      <c r="H182" s="241"/>
      <c r="I182" s="241"/>
      <c r="J182" s="241"/>
      <c r="K182" s="241"/>
      <c r="L182" s="241"/>
    </row>
  </sheetData>
  <mergeCells count="27">
    <mergeCell ref="A180:I180"/>
    <mergeCell ref="J180:L180"/>
    <mergeCell ref="A25:F29"/>
    <mergeCell ref="G25:G29"/>
    <mergeCell ref="H25:H29"/>
    <mergeCell ref="I27:I29"/>
    <mergeCell ref="J28:J29"/>
    <mergeCell ref="A169:F171"/>
    <mergeCell ref="G169:G171"/>
    <mergeCell ref="H169:H171"/>
    <mergeCell ref="A177:I177"/>
    <mergeCell ref="J177:L177"/>
    <mergeCell ref="A178:L178"/>
    <mergeCell ref="I22:K22"/>
    <mergeCell ref="I23:K23"/>
    <mergeCell ref="C8:L8"/>
    <mergeCell ref="G12:K12"/>
    <mergeCell ref="G14:K14"/>
    <mergeCell ref="G17:J17"/>
    <mergeCell ref="G18:K18"/>
    <mergeCell ref="I21:K21"/>
    <mergeCell ref="A7:L7"/>
    <mergeCell ref="I1:L1"/>
    <mergeCell ref="I2:L2"/>
    <mergeCell ref="I3:L3"/>
    <mergeCell ref="I4:L4"/>
    <mergeCell ref="I5:L5"/>
  </mergeCells>
  <pageMargins left="0.70866141732283472" right="0.70866141732283472" top="0.74803149606299213" bottom="0.74803149606299213" header="0.31496062992125984" footer="0.31496062992125984"/>
  <pageSetup scale="8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opLeftCell="A7" workbookViewId="0">
      <selection activeCell="M12" sqref="M12"/>
    </sheetView>
  </sheetViews>
  <sheetFormatPr defaultRowHeight="15"/>
  <cols>
    <col min="1" max="1" width="11.28515625" style="166" customWidth="1"/>
    <col min="2" max="2" width="25" style="166" customWidth="1"/>
    <col min="3" max="3" width="7.42578125" style="166" customWidth="1"/>
    <col min="4" max="4" width="9.85546875" style="166" customWidth="1"/>
    <col min="5" max="6" width="7.5703125" style="166" customWidth="1"/>
    <col min="7" max="7" width="8.140625" style="166" customWidth="1"/>
    <col min="8" max="8" width="7.7109375" style="166" customWidth="1"/>
    <col min="9" max="9" width="7.5703125" style="166" customWidth="1"/>
  </cols>
  <sheetData>
    <row r="1" spans="1:9">
      <c r="A1" s="190"/>
      <c r="B1" s="190"/>
      <c r="C1" s="190"/>
      <c r="D1" s="190"/>
      <c r="E1" s="190"/>
      <c r="F1" s="564" t="s">
        <v>244</v>
      </c>
      <c r="G1" s="564"/>
      <c r="H1" s="564"/>
      <c r="I1" s="564"/>
    </row>
    <row r="2" spans="1:9">
      <c r="A2" s="167"/>
      <c r="B2" s="190"/>
      <c r="C2" s="190"/>
      <c r="D2" s="190"/>
      <c r="E2" s="190"/>
      <c r="F2" s="564" t="s">
        <v>245</v>
      </c>
      <c r="G2" s="564"/>
      <c r="H2" s="564"/>
      <c r="I2" s="564"/>
    </row>
    <row r="3" spans="1:9">
      <c r="A3" s="190"/>
      <c r="B3" s="190"/>
      <c r="C3" s="190"/>
      <c r="D3" s="190"/>
      <c r="E3" s="190"/>
      <c r="F3" s="564" t="s">
        <v>246</v>
      </c>
      <c r="G3" s="564"/>
      <c r="H3" s="564"/>
      <c r="I3" s="564"/>
    </row>
    <row r="4" spans="1:9">
      <c r="A4" s="190"/>
      <c r="B4" s="190"/>
      <c r="C4" s="190"/>
      <c r="D4" s="190"/>
      <c r="E4" s="190"/>
      <c r="F4" s="564" t="s">
        <v>247</v>
      </c>
      <c r="G4" s="564"/>
      <c r="H4" s="564"/>
      <c r="I4" s="564"/>
    </row>
    <row r="5" spans="1:9">
      <c r="A5" s="191"/>
      <c r="B5" s="191"/>
      <c r="C5" s="191"/>
      <c r="D5" s="191"/>
      <c r="E5" s="190"/>
      <c r="F5" s="564" t="s">
        <v>248</v>
      </c>
      <c r="G5" s="564"/>
      <c r="H5" s="564"/>
      <c r="I5" s="564"/>
    </row>
    <row r="6" spans="1:9">
      <c r="A6" s="191"/>
      <c r="B6" s="191"/>
      <c r="C6" s="191"/>
      <c r="D6" s="191"/>
      <c r="E6" s="190"/>
      <c r="F6" s="192"/>
      <c r="G6" s="192"/>
      <c r="H6" s="192"/>
      <c r="I6" s="192"/>
    </row>
    <row r="7" spans="1:9">
      <c r="A7" s="563" t="s">
        <v>249</v>
      </c>
      <c r="B7" s="563"/>
      <c r="C7" s="563"/>
      <c r="D7" s="563"/>
      <c r="E7" s="191"/>
      <c r="F7" s="191"/>
      <c r="G7" s="191"/>
      <c r="H7" s="191"/>
      <c r="I7" s="191"/>
    </row>
    <row r="8" spans="1:9">
      <c r="A8" s="565" t="s">
        <v>250</v>
      </c>
      <c r="B8" s="565"/>
      <c r="C8" s="565"/>
      <c r="D8" s="565"/>
      <c r="E8" s="170"/>
      <c r="F8" s="170"/>
      <c r="G8" s="170"/>
      <c r="H8" s="170"/>
      <c r="I8" s="170"/>
    </row>
    <row r="9" spans="1:9">
      <c r="A9" s="171"/>
      <c r="B9" s="171"/>
      <c r="C9" s="171"/>
      <c r="D9" s="170"/>
      <c r="E9" s="170"/>
      <c r="F9" s="170"/>
      <c r="G9" s="170"/>
      <c r="H9" s="170"/>
      <c r="I9" s="170"/>
    </row>
    <row r="11" spans="1:9">
      <c r="A11" s="167" t="s">
        <v>251</v>
      </c>
      <c r="B11" s="167"/>
      <c r="C11" s="167"/>
      <c r="D11" s="167"/>
      <c r="E11" s="167"/>
      <c r="F11" s="167"/>
      <c r="G11" s="167"/>
      <c r="H11" s="167"/>
      <c r="I11" s="167"/>
    </row>
    <row r="12" spans="1:9">
      <c r="B12" s="167"/>
      <c r="C12" s="167"/>
      <c r="D12" s="167"/>
      <c r="E12" s="167"/>
      <c r="F12" s="167"/>
      <c r="G12" s="167"/>
      <c r="H12" s="167"/>
      <c r="I12" s="167"/>
    </row>
    <row r="13" spans="1:9">
      <c r="B13" s="193">
        <v>43846</v>
      </c>
      <c r="C13" s="172"/>
      <c r="D13" s="168"/>
      <c r="E13" s="168"/>
      <c r="F13" s="566" t="s">
        <v>252</v>
      </c>
      <c r="G13" s="566"/>
      <c r="H13" s="566"/>
      <c r="I13" s="566"/>
    </row>
    <row r="14" spans="1:9">
      <c r="B14" s="173" t="s">
        <v>253</v>
      </c>
      <c r="C14" s="174"/>
    </row>
    <row r="15" spans="1:9">
      <c r="A15" s="168"/>
      <c r="B15" s="168"/>
      <c r="C15" s="567" t="s">
        <v>254</v>
      </c>
      <c r="D15" s="567"/>
      <c r="E15" s="567"/>
      <c r="F15" s="175"/>
      <c r="G15" s="568" t="s">
        <v>255</v>
      </c>
      <c r="H15" s="568"/>
      <c r="I15" s="568"/>
    </row>
    <row r="16" spans="1:9">
      <c r="A16" s="569" t="s">
        <v>30</v>
      </c>
      <c r="B16" s="569" t="s">
        <v>31</v>
      </c>
      <c r="C16" s="570" t="s">
        <v>256</v>
      </c>
      <c r="D16" s="570" t="s">
        <v>257</v>
      </c>
      <c r="E16" s="570"/>
      <c r="F16" s="570"/>
      <c r="G16" s="570"/>
      <c r="H16" s="570"/>
      <c r="I16" s="570"/>
    </row>
    <row r="17" spans="1:9">
      <c r="A17" s="569"/>
      <c r="B17" s="569"/>
      <c r="C17" s="570"/>
      <c r="D17" s="569" t="s">
        <v>258</v>
      </c>
      <c r="E17" s="569" t="s">
        <v>259</v>
      </c>
      <c r="F17" s="569" t="s">
        <v>260</v>
      </c>
      <c r="G17" s="569" t="s">
        <v>261</v>
      </c>
      <c r="H17" s="571" t="s">
        <v>262</v>
      </c>
      <c r="I17" s="569" t="s">
        <v>263</v>
      </c>
    </row>
    <row r="18" spans="1:9">
      <c r="A18" s="569"/>
      <c r="B18" s="569"/>
      <c r="C18" s="570"/>
      <c r="D18" s="569"/>
      <c r="E18" s="569"/>
      <c r="F18" s="569"/>
      <c r="G18" s="569"/>
      <c r="H18" s="572"/>
      <c r="I18" s="574"/>
    </row>
    <row r="19" spans="1:9">
      <c r="A19" s="569"/>
      <c r="B19" s="569"/>
      <c r="C19" s="570"/>
      <c r="D19" s="569"/>
      <c r="E19" s="569"/>
      <c r="F19" s="569"/>
      <c r="G19" s="569"/>
      <c r="H19" s="573"/>
      <c r="I19" s="574"/>
    </row>
    <row r="20" spans="1:9">
      <c r="A20" s="176" t="s">
        <v>264</v>
      </c>
      <c r="B20" s="177" t="s">
        <v>42</v>
      </c>
      <c r="C20" s="178">
        <f>(D20+E20+F20+G20+H20+I20)</f>
        <v>0</v>
      </c>
      <c r="D20" s="179"/>
      <c r="E20" s="179"/>
      <c r="F20" s="179"/>
      <c r="G20" s="179"/>
      <c r="H20" s="179"/>
      <c r="I20" s="179"/>
    </row>
    <row r="21" spans="1:9">
      <c r="A21" s="176"/>
      <c r="B21" s="176" t="s">
        <v>265</v>
      </c>
      <c r="C21" s="178">
        <f>(D21+E21+F21+G21+H21+I21)</f>
        <v>0</v>
      </c>
      <c r="D21" s="179"/>
      <c r="E21" s="179"/>
      <c r="F21" s="179"/>
      <c r="G21" s="179"/>
      <c r="H21" s="179"/>
      <c r="I21" s="179"/>
    </row>
    <row r="22" spans="1:9">
      <c r="A22" s="176" t="s">
        <v>266</v>
      </c>
      <c r="B22" s="177" t="s">
        <v>267</v>
      </c>
      <c r="C22" s="178">
        <f>(D22+E22+F22+G22+H22+I22)</f>
        <v>0</v>
      </c>
      <c r="D22" s="179"/>
      <c r="E22" s="179"/>
      <c r="F22" s="179"/>
      <c r="G22" s="179"/>
      <c r="H22" s="179"/>
      <c r="I22" s="179"/>
    </row>
    <row r="23" spans="1:9">
      <c r="A23" s="176" t="s">
        <v>268</v>
      </c>
      <c r="B23" s="177" t="s">
        <v>269</v>
      </c>
      <c r="C23" s="178">
        <f>(D23+E23+F23+G23+I23)</f>
        <v>29.36</v>
      </c>
      <c r="D23" s="179">
        <v>29.36</v>
      </c>
      <c r="E23" s="179"/>
      <c r="F23" s="179"/>
      <c r="G23" s="179"/>
      <c r="H23" s="179"/>
      <c r="I23" s="179"/>
    </row>
    <row r="24" spans="1:9">
      <c r="A24" s="176" t="s">
        <v>270</v>
      </c>
      <c r="B24" s="177" t="s">
        <v>271</v>
      </c>
      <c r="C24" s="178">
        <f>(D24+E24+F24+G24+I24)</f>
        <v>0.92</v>
      </c>
      <c r="D24" s="179">
        <v>0.92</v>
      </c>
      <c r="E24" s="179"/>
      <c r="F24" s="179"/>
      <c r="G24" s="179"/>
      <c r="H24" s="179"/>
      <c r="I24" s="179"/>
    </row>
    <row r="25" spans="1:9">
      <c r="A25" s="176" t="s">
        <v>272</v>
      </c>
      <c r="B25" s="177" t="s">
        <v>273</v>
      </c>
      <c r="C25" s="178">
        <f>(D25+E25+F25+G25+I25)</f>
        <v>1517.88</v>
      </c>
      <c r="D25" s="179">
        <f>(D27+D28+D29+D30)</f>
        <v>1517.88</v>
      </c>
      <c r="E25" s="179">
        <f>(E27+E28+E29)</f>
        <v>0</v>
      </c>
      <c r="F25" s="179">
        <f>(F27+F28+F29)</f>
        <v>0</v>
      </c>
      <c r="G25" s="179">
        <f>(G27+G28+G29)</f>
        <v>0</v>
      </c>
      <c r="H25" s="179">
        <f>(H27+H28+H29)</f>
        <v>0</v>
      </c>
      <c r="I25" s="179">
        <f>(I27+I28+I29)</f>
        <v>0</v>
      </c>
    </row>
    <row r="26" spans="1:9">
      <c r="A26" s="180"/>
      <c r="B26" s="176" t="s">
        <v>274</v>
      </c>
      <c r="C26" s="178"/>
      <c r="D26" s="179"/>
      <c r="E26" s="179"/>
      <c r="F26" s="179"/>
      <c r="G26" s="179"/>
      <c r="H26" s="179"/>
      <c r="I26" s="179"/>
    </row>
    <row r="27" spans="1:9">
      <c r="A27" s="176"/>
      <c r="B27" s="176" t="s">
        <v>275</v>
      </c>
      <c r="C27" s="178">
        <f>(D27+E27+F27+G27+I27)</f>
        <v>1395.93</v>
      </c>
      <c r="D27" s="179">
        <v>1395.93</v>
      </c>
      <c r="E27" s="179"/>
      <c r="F27" s="179"/>
      <c r="G27" s="179"/>
      <c r="H27" s="179"/>
      <c r="I27" s="179"/>
    </row>
    <row r="28" spans="1:9">
      <c r="A28" s="176"/>
      <c r="B28" s="176" t="s">
        <v>276</v>
      </c>
      <c r="C28" s="178">
        <f>(D28+E28+F28+G28+I28)</f>
        <v>83.31</v>
      </c>
      <c r="D28" s="179">
        <v>83.31</v>
      </c>
      <c r="E28" s="179"/>
      <c r="F28" s="179"/>
      <c r="G28" s="179"/>
      <c r="H28" s="179"/>
      <c r="I28" s="179"/>
    </row>
    <row r="29" spans="1:9">
      <c r="A29" s="176"/>
      <c r="B29" s="176" t="s">
        <v>277</v>
      </c>
      <c r="C29" s="178">
        <f>(D29+E29+F29+G29+I29)</f>
        <v>38.64</v>
      </c>
      <c r="D29" s="179">
        <v>38.64</v>
      </c>
      <c r="E29" s="179"/>
      <c r="F29" s="179"/>
      <c r="G29" s="179"/>
      <c r="H29" s="179"/>
      <c r="I29" s="179"/>
    </row>
    <row r="30" spans="1:9">
      <c r="A30" s="176"/>
      <c r="B30" s="176"/>
      <c r="C30" s="178">
        <f>(D30+E30+F30+G30+I30)</f>
        <v>0</v>
      </c>
      <c r="D30" s="179"/>
      <c r="E30" s="179"/>
      <c r="F30" s="179"/>
      <c r="G30" s="179"/>
      <c r="H30" s="179"/>
      <c r="I30" s="179"/>
    </row>
    <row r="31" spans="1:9">
      <c r="A31" s="180" t="s">
        <v>278</v>
      </c>
      <c r="B31" s="177" t="s">
        <v>279</v>
      </c>
      <c r="C31" s="178">
        <f>(D31+E31+F31+G31+I31)</f>
        <v>180.92000000000002</v>
      </c>
      <c r="D31" s="179">
        <f t="shared" ref="D31:I31" si="0">(D33+D34+D35)</f>
        <v>180.92000000000002</v>
      </c>
      <c r="E31" s="179">
        <f t="shared" si="0"/>
        <v>0</v>
      </c>
      <c r="F31" s="179">
        <f t="shared" si="0"/>
        <v>0</v>
      </c>
      <c r="G31" s="179">
        <f t="shared" si="0"/>
        <v>0</v>
      </c>
      <c r="H31" s="179">
        <f t="shared" si="0"/>
        <v>0</v>
      </c>
      <c r="I31" s="179">
        <f t="shared" si="0"/>
        <v>0</v>
      </c>
    </row>
    <row r="32" spans="1:9">
      <c r="A32" s="176"/>
      <c r="B32" s="176" t="s">
        <v>274</v>
      </c>
      <c r="C32" s="178"/>
      <c r="D32" s="179"/>
      <c r="E32" s="179"/>
      <c r="F32" s="179"/>
      <c r="G32" s="179"/>
      <c r="H32" s="179"/>
      <c r="I32" s="179"/>
    </row>
    <row r="33" spans="1:9">
      <c r="A33" s="176"/>
      <c r="B33" s="176" t="s">
        <v>280</v>
      </c>
      <c r="C33" s="178">
        <f>(D33+E33+F33+G33+I33)</f>
        <v>180.24</v>
      </c>
      <c r="D33" s="179">
        <v>180.24</v>
      </c>
      <c r="E33" s="179"/>
      <c r="F33" s="179"/>
      <c r="G33" s="179"/>
      <c r="H33" s="179"/>
      <c r="I33" s="179"/>
    </row>
    <row r="34" spans="1:9">
      <c r="A34" s="176"/>
      <c r="B34" s="176" t="s">
        <v>281</v>
      </c>
      <c r="C34" s="178">
        <f>(D34+E34+F34+G34+I34)</f>
        <v>0.68</v>
      </c>
      <c r="D34" s="179">
        <v>0.68</v>
      </c>
      <c r="E34" s="179"/>
      <c r="F34" s="179"/>
      <c r="G34" s="179"/>
      <c r="H34" s="179"/>
      <c r="I34" s="179"/>
    </row>
    <row r="35" spans="1:9">
      <c r="A35" s="176"/>
      <c r="B35" s="176"/>
      <c r="C35" s="178">
        <f>(D35+E35+F35+G35+I35)</f>
        <v>0</v>
      </c>
      <c r="D35" s="179"/>
      <c r="E35" s="179"/>
      <c r="F35" s="179"/>
      <c r="G35" s="179"/>
      <c r="H35" s="179"/>
      <c r="I35" s="179"/>
    </row>
    <row r="36" spans="1:9">
      <c r="A36" s="181" t="s">
        <v>282</v>
      </c>
      <c r="B36" s="176"/>
      <c r="C36" s="178">
        <f>(D36+E36+F36+G36+H36+I36)</f>
        <v>1729.0800000000002</v>
      </c>
      <c r="D36" s="178">
        <f t="shared" ref="D36:I36" si="1">(D20+D22+D23+D24+D25+D31)</f>
        <v>1729.0800000000002</v>
      </c>
      <c r="E36" s="178">
        <f t="shared" si="1"/>
        <v>0</v>
      </c>
      <c r="F36" s="178">
        <f t="shared" si="1"/>
        <v>0</v>
      </c>
      <c r="G36" s="178">
        <f t="shared" si="1"/>
        <v>0</v>
      </c>
      <c r="H36" s="178">
        <f t="shared" si="1"/>
        <v>0</v>
      </c>
      <c r="I36" s="178">
        <f t="shared" si="1"/>
        <v>0</v>
      </c>
    </row>
    <row r="39" spans="1:9">
      <c r="C39" s="567" t="s">
        <v>283</v>
      </c>
      <c r="D39" s="567"/>
      <c r="E39" s="567"/>
      <c r="F39" s="568" t="s">
        <v>255</v>
      </c>
      <c r="G39" s="568"/>
      <c r="H39" s="182"/>
      <c r="I39" s="183"/>
    </row>
    <row r="40" spans="1:9">
      <c r="A40" s="576" t="s">
        <v>30</v>
      </c>
      <c r="B40" s="576" t="s">
        <v>31</v>
      </c>
      <c r="C40" s="577" t="s">
        <v>256</v>
      </c>
      <c r="D40" s="578" t="s">
        <v>257</v>
      </c>
      <c r="E40" s="578"/>
      <c r="F40" s="578"/>
      <c r="G40" s="578"/>
      <c r="H40" s="184"/>
      <c r="I40" s="174"/>
    </row>
    <row r="41" spans="1:9">
      <c r="A41" s="576"/>
      <c r="B41" s="576"/>
      <c r="C41" s="577"/>
      <c r="D41" s="569" t="s">
        <v>258</v>
      </c>
      <c r="E41" s="569" t="s">
        <v>259</v>
      </c>
      <c r="F41" s="569" t="s">
        <v>260</v>
      </c>
      <c r="G41" s="569" t="s">
        <v>261</v>
      </c>
      <c r="H41" s="185"/>
      <c r="I41" s="186"/>
    </row>
    <row r="42" spans="1:9">
      <c r="A42" s="576"/>
      <c r="B42" s="576"/>
      <c r="C42" s="577"/>
      <c r="D42" s="569"/>
      <c r="E42" s="569"/>
      <c r="F42" s="569"/>
      <c r="G42" s="569"/>
      <c r="H42" s="187"/>
      <c r="I42" s="186"/>
    </row>
    <row r="43" spans="1:9">
      <c r="A43" s="576"/>
      <c r="B43" s="576"/>
      <c r="C43" s="577"/>
      <c r="D43" s="569"/>
      <c r="E43" s="569"/>
      <c r="F43" s="569"/>
      <c r="G43" s="569"/>
      <c r="H43" s="187"/>
      <c r="I43" s="186"/>
    </row>
    <row r="44" spans="1:9">
      <c r="A44" s="180"/>
      <c r="B44" s="177"/>
      <c r="C44" s="188">
        <f>SUM(D44:G44)</f>
        <v>0</v>
      </c>
      <c r="D44" s="180"/>
      <c r="E44" s="180"/>
      <c r="F44" s="180"/>
      <c r="G44" s="180"/>
      <c r="H44" s="189"/>
      <c r="I44" s="189"/>
    </row>
    <row r="45" spans="1:9">
      <c r="A45" s="194" t="s">
        <v>282</v>
      </c>
      <c r="B45" s="195"/>
      <c r="C45" s="188">
        <f>(D45+E45+F45+G45)</f>
        <v>0</v>
      </c>
      <c r="D45" s="188">
        <f>(D44)</f>
        <v>0</v>
      </c>
      <c r="E45" s="188">
        <f>(E44)</f>
        <v>0</v>
      </c>
      <c r="F45" s="188">
        <f>(F44)</f>
        <v>0</v>
      </c>
      <c r="G45" s="188">
        <f>(G44)</f>
        <v>0</v>
      </c>
      <c r="H45" s="189"/>
      <c r="I45" s="189"/>
    </row>
    <row r="46" spans="1:9">
      <c r="A46" s="168"/>
      <c r="H46" s="168"/>
      <c r="I46" s="168"/>
    </row>
    <row r="47" spans="1:9">
      <c r="A47" s="168"/>
    </row>
    <row r="48" spans="1:9">
      <c r="A48" s="190" t="s">
        <v>229</v>
      </c>
      <c r="B48" s="191"/>
      <c r="C48" s="575"/>
      <c r="D48" s="575"/>
      <c r="E48" s="168"/>
      <c r="F48" s="563" t="s">
        <v>230</v>
      </c>
      <c r="G48" s="563"/>
      <c r="H48" s="563"/>
      <c r="I48" s="563"/>
    </row>
    <row r="49" spans="1:9">
      <c r="A49" s="190"/>
      <c r="B49" s="190"/>
      <c r="C49" s="565" t="s">
        <v>284</v>
      </c>
      <c r="D49" s="565"/>
      <c r="E49" s="579" t="s">
        <v>285</v>
      </c>
      <c r="F49" s="579"/>
      <c r="G49" s="579"/>
      <c r="H49" s="579"/>
      <c r="I49" s="579"/>
    </row>
    <row r="50" spans="1:9">
      <c r="A50" s="190"/>
      <c r="B50" s="190"/>
      <c r="C50" s="170"/>
      <c r="D50" s="170"/>
      <c r="E50" s="170"/>
      <c r="F50" s="170"/>
      <c r="G50" s="170"/>
      <c r="H50" s="170"/>
      <c r="I50" s="170"/>
    </row>
    <row r="51" spans="1:9">
      <c r="A51" s="564" t="s">
        <v>286</v>
      </c>
      <c r="B51" s="564"/>
      <c r="C51" s="575"/>
      <c r="D51" s="575"/>
      <c r="E51" s="168"/>
      <c r="F51" s="563" t="s">
        <v>235</v>
      </c>
      <c r="G51" s="563"/>
      <c r="H51" s="563"/>
      <c r="I51" s="563"/>
    </row>
    <row r="52" spans="1:9">
      <c r="B52" s="168"/>
      <c r="C52" s="565" t="s">
        <v>284</v>
      </c>
      <c r="D52" s="565"/>
      <c r="E52" s="579" t="s">
        <v>285</v>
      </c>
      <c r="F52" s="579"/>
      <c r="G52" s="579"/>
      <c r="H52" s="579"/>
      <c r="I52" s="579"/>
    </row>
    <row r="53" spans="1:9">
      <c r="B53" s="168"/>
      <c r="C53" s="170"/>
      <c r="D53" s="170"/>
      <c r="E53" s="170"/>
      <c r="F53" s="170"/>
      <c r="G53" s="580"/>
      <c r="H53" s="580"/>
      <c r="I53" s="580"/>
    </row>
  </sheetData>
  <mergeCells count="40">
    <mergeCell ref="C52:D52"/>
    <mergeCell ref="E52:I52"/>
    <mergeCell ref="G53:I53"/>
    <mergeCell ref="C48:D48"/>
    <mergeCell ref="F48:I48"/>
    <mergeCell ref="C49:D49"/>
    <mergeCell ref="E49:I49"/>
    <mergeCell ref="C39:E39"/>
    <mergeCell ref="F39:G39"/>
    <mergeCell ref="A51:B51"/>
    <mergeCell ref="C51:D51"/>
    <mergeCell ref="F51:I51"/>
    <mergeCell ref="A40:A43"/>
    <mergeCell ref="B40:B43"/>
    <mergeCell ref="C40:C43"/>
    <mergeCell ref="D40:G40"/>
    <mergeCell ref="D41:D43"/>
    <mergeCell ref="E41:E43"/>
    <mergeCell ref="F41:F43"/>
    <mergeCell ref="G41:G43"/>
    <mergeCell ref="A8:D8"/>
    <mergeCell ref="F13:I13"/>
    <mergeCell ref="C15:E15"/>
    <mergeCell ref="G15:I15"/>
    <mergeCell ref="A16:A19"/>
    <mergeCell ref="B16:B19"/>
    <mergeCell ref="C16:C19"/>
    <mergeCell ref="D16:I16"/>
    <mergeCell ref="D17:D19"/>
    <mergeCell ref="E17:E19"/>
    <mergeCell ref="F17:F19"/>
    <mergeCell ref="G17:G19"/>
    <mergeCell ref="H17:H19"/>
    <mergeCell ref="I17:I19"/>
    <mergeCell ref="A7:D7"/>
    <mergeCell ref="F1:I1"/>
    <mergeCell ref="F2:I2"/>
    <mergeCell ref="F3:I3"/>
    <mergeCell ref="F4:I4"/>
    <mergeCell ref="F5:I5"/>
  </mergeCells>
  <pageMargins left="0.70866141732283472" right="0.70866141732283472" top="0.74803149606299213" bottom="0.74803149606299213" header="0.31496062992125984" footer="0.31496062992125984"/>
  <pageSetup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opLeftCell="A4" workbookViewId="0">
      <selection activeCell="E28" sqref="E28:H28"/>
    </sheetView>
  </sheetViews>
  <sheetFormatPr defaultRowHeight="15"/>
  <cols>
    <col min="1" max="1" width="6.42578125" style="245" customWidth="1"/>
    <col min="2" max="2" width="13.7109375" style="245" customWidth="1"/>
    <col min="3" max="3" width="11.5703125" style="245" customWidth="1"/>
    <col min="4" max="4" width="9.140625" style="245" customWidth="1"/>
    <col min="5" max="5" width="7.140625" style="245" customWidth="1"/>
    <col min="6" max="6" width="13.7109375" style="245" customWidth="1"/>
    <col min="7" max="7" width="10" style="245" customWidth="1"/>
    <col min="8" max="8" width="13.5703125" style="245" customWidth="1"/>
  </cols>
  <sheetData>
    <row r="2" spans="1:8">
      <c r="A2" s="582" t="s">
        <v>249</v>
      </c>
      <c r="B2" s="582"/>
      <c r="C2" s="582"/>
      <c r="D2" s="582"/>
      <c r="E2" s="582"/>
      <c r="F2" s="582"/>
      <c r="G2" s="582"/>
      <c r="H2" s="582"/>
    </row>
    <row r="3" spans="1:8">
      <c r="A3" s="583" t="s">
        <v>250</v>
      </c>
      <c r="B3" s="583"/>
      <c r="C3" s="583"/>
      <c r="D3" s="583"/>
      <c r="E3" s="583"/>
      <c r="F3" s="583"/>
      <c r="G3" s="583"/>
      <c r="H3" s="583"/>
    </row>
    <row r="6" spans="1:8">
      <c r="A6" s="584" t="s">
        <v>356</v>
      </c>
      <c r="B6" s="584"/>
      <c r="C6" s="584"/>
      <c r="D6" s="584"/>
      <c r="E6" s="584"/>
      <c r="F6" s="584"/>
      <c r="G6" s="584"/>
      <c r="H6" s="584"/>
    </row>
    <row r="9" spans="1:8" ht="15.75">
      <c r="A9" s="585" t="s">
        <v>357</v>
      </c>
      <c r="B9" s="585"/>
      <c r="C9" s="585"/>
      <c r="D9" s="585"/>
      <c r="E9" s="585"/>
      <c r="F9" s="585"/>
      <c r="G9" s="585"/>
      <c r="H9" s="585"/>
    </row>
    <row r="10" spans="1:8">
      <c r="D10" s="246"/>
    </row>
    <row r="11" spans="1:8">
      <c r="C11" s="584" t="s">
        <v>482</v>
      </c>
      <c r="D11" s="584"/>
      <c r="E11" s="584"/>
      <c r="F11" s="584"/>
    </row>
    <row r="12" spans="1:8">
      <c r="B12" s="586"/>
      <c r="C12" s="586"/>
      <c r="D12" s="586"/>
      <c r="E12" s="586"/>
      <c r="F12" s="586"/>
      <c r="G12" s="586"/>
    </row>
    <row r="14" spans="1:8">
      <c r="A14" s="587" t="s">
        <v>358</v>
      </c>
      <c r="B14" s="587"/>
      <c r="C14" s="247" t="s">
        <v>359</v>
      </c>
      <c r="D14" s="248"/>
      <c r="E14" s="248"/>
      <c r="F14" s="248"/>
      <c r="G14" s="248"/>
      <c r="H14" s="248"/>
    </row>
    <row r="15" spans="1:8">
      <c r="A15" s="588" t="s">
        <v>360</v>
      </c>
      <c r="B15" s="588"/>
      <c r="C15" s="588"/>
      <c r="D15" s="588"/>
      <c r="E15" s="588"/>
      <c r="F15" s="588"/>
      <c r="G15" s="588"/>
      <c r="H15" s="588"/>
    </row>
    <row r="16" spans="1:8" ht="28.5">
      <c r="A16" s="249" t="s">
        <v>361</v>
      </c>
      <c r="B16" s="249" t="s">
        <v>362</v>
      </c>
      <c r="C16" s="589" t="s">
        <v>363</v>
      </c>
      <c r="D16" s="590"/>
      <c r="E16" s="591"/>
      <c r="F16" s="249" t="s">
        <v>364</v>
      </c>
      <c r="G16" s="250" t="s">
        <v>365</v>
      </c>
      <c r="H16" s="250" t="s">
        <v>366</v>
      </c>
    </row>
    <row r="17" spans="1:8">
      <c r="A17" s="251">
        <v>1</v>
      </c>
      <c r="B17" s="252" t="s">
        <v>240</v>
      </c>
      <c r="C17" s="592" t="s">
        <v>367</v>
      </c>
      <c r="D17" s="592"/>
      <c r="E17" s="592"/>
      <c r="F17" s="253" t="s">
        <v>368</v>
      </c>
      <c r="G17" s="254">
        <v>1</v>
      </c>
      <c r="H17" s="255">
        <v>24827.99</v>
      </c>
    </row>
    <row r="18" spans="1:8">
      <c r="A18" s="251">
        <v>2</v>
      </c>
      <c r="B18" s="252" t="s">
        <v>240</v>
      </c>
      <c r="C18" s="592" t="s">
        <v>369</v>
      </c>
      <c r="D18" s="592"/>
      <c r="E18" s="592"/>
      <c r="F18" s="253" t="s">
        <v>368</v>
      </c>
      <c r="G18" s="254">
        <v>1</v>
      </c>
      <c r="H18" s="255">
        <v>365.39</v>
      </c>
    </row>
    <row r="19" spans="1:8">
      <c r="A19" s="251"/>
      <c r="B19" s="252"/>
      <c r="C19" s="581" t="s">
        <v>370</v>
      </c>
      <c r="D19" s="581"/>
      <c r="E19" s="581"/>
      <c r="F19" s="256" t="s">
        <v>368</v>
      </c>
      <c r="G19" s="257">
        <v>1</v>
      </c>
      <c r="H19" s="258">
        <f>0+H17</f>
        <v>24827.99</v>
      </c>
    </row>
    <row r="20" spans="1:8">
      <c r="A20" s="251">
        <v>3</v>
      </c>
      <c r="B20" s="252" t="s">
        <v>238</v>
      </c>
      <c r="C20" s="592" t="s">
        <v>371</v>
      </c>
      <c r="D20" s="592"/>
      <c r="E20" s="592"/>
      <c r="F20" s="253" t="s">
        <v>368</v>
      </c>
      <c r="G20" s="254">
        <v>1</v>
      </c>
      <c r="H20" s="255">
        <v>1728.16</v>
      </c>
    </row>
    <row r="21" spans="1:8">
      <c r="A21" s="251">
        <v>4</v>
      </c>
      <c r="B21" s="252" t="s">
        <v>238</v>
      </c>
      <c r="C21" s="592" t="s">
        <v>367</v>
      </c>
      <c r="D21" s="592"/>
      <c r="E21" s="592"/>
      <c r="F21" s="253" t="s">
        <v>368</v>
      </c>
      <c r="G21" s="254">
        <v>1</v>
      </c>
      <c r="H21" s="255">
        <v>5459.02</v>
      </c>
    </row>
    <row r="22" spans="1:8">
      <c r="A22" s="251">
        <v>5</v>
      </c>
      <c r="B22" s="252" t="s">
        <v>238</v>
      </c>
      <c r="C22" s="592" t="s">
        <v>369</v>
      </c>
      <c r="D22" s="592"/>
      <c r="E22" s="592"/>
      <c r="F22" s="253" t="s">
        <v>368</v>
      </c>
      <c r="G22" s="254">
        <v>1</v>
      </c>
      <c r="H22" s="255">
        <v>78.12</v>
      </c>
    </row>
    <row r="23" spans="1:8">
      <c r="A23" s="251"/>
      <c r="B23" s="252"/>
      <c r="C23" s="581" t="s">
        <v>370</v>
      </c>
      <c r="D23" s="581"/>
      <c r="E23" s="581"/>
      <c r="F23" s="256" t="s">
        <v>368</v>
      </c>
      <c r="G23" s="257">
        <v>1</v>
      </c>
      <c r="H23" s="258">
        <f>0+H20+H21</f>
        <v>7187.18</v>
      </c>
    </row>
    <row r="24" spans="1:8">
      <c r="A24" s="246"/>
      <c r="B24" s="259"/>
      <c r="C24" s="587"/>
      <c r="D24" s="587"/>
      <c r="E24" s="587"/>
      <c r="F24" s="260"/>
      <c r="G24" s="261"/>
      <c r="H24" s="262"/>
    </row>
    <row r="25" spans="1:8">
      <c r="A25" s="246"/>
      <c r="B25" s="259"/>
      <c r="C25" s="259"/>
      <c r="D25" s="259"/>
      <c r="E25" s="259"/>
      <c r="F25" s="260"/>
      <c r="G25" s="261"/>
      <c r="H25" s="262"/>
    </row>
    <row r="28" spans="1:8">
      <c r="A28" s="587" t="s">
        <v>229</v>
      </c>
      <c r="B28" s="587"/>
      <c r="C28" s="587"/>
      <c r="D28" s="587"/>
      <c r="E28" s="594" t="s">
        <v>230</v>
      </c>
      <c r="F28" s="594"/>
      <c r="G28" s="594"/>
      <c r="H28" s="594"/>
    </row>
    <row r="29" spans="1:8">
      <c r="E29" s="593" t="s">
        <v>372</v>
      </c>
      <c r="F29" s="593"/>
      <c r="G29" s="593"/>
      <c r="H29" s="593"/>
    </row>
    <row r="32" spans="1:8">
      <c r="A32" s="587" t="s">
        <v>234</v>
      </c>
      <c r="B32" s="587"/>
      <c r="C32" s="587"/>
      <c r="D32" s="587"/>
      <c r="E32" s="594" t="s">
        <v>235</v>
      </c>
      <c r="F32" s="594"/>
      <c r="G32" s="594"/>
      <c r="H32" s="594"/>
    </row>
    <row r="33" spans="5:8">
      <c r="E33" s="593" t="s">
        <v>372</v>
      </c>
      <c r="F33" s="593"/>
      <c r="G33" s="593"/>
      <c r="H33" s="593"/>
    </row>
  </sheetData>
  <mergeCells count="23">
    <mergeCell ref="E29:H29"/>
    <mergeCell ref="A32:D32"/>
    <mergeCell ref="E32:H32"/>
    <mergeCell ref="E33:H33"/>
    <mergeCell ref="C20:E20"/>
    <mergeCell ref="C21:E21"/>
    <mergeCell ref="C22:E22"/>
    <mergeCell ref="C23:E23"/>
    <mergeCell ref="C24:E24"/>
    <mergeCell ref="A28:D28"/>
    <mergeCell ref="E28:H28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opLeftCell="A7" workbookViewId="0">
      <selection activeCell="C11" sqref="C11:F11"/>
    </sheetView>
  </sheetViews>
  <sheetFormatPr defaultRowHeight="15"/>
  <cols>
    <col min="1" max="1" width="6.42578125" style="245" customWidth="1"/>
    <col min="2" max="2" width="13.7109375" style="245" customWidth="1"/>
    <col min="3" max="3" width="11.5703125" style="245" customWidth="1"/>
    <col min="4" max="4" width="9.140625" style="245" customWidth="1"/>
    <col min="5" max="5" width="7.140625" style="245" customWidth="1"/>
    <col min="6" max="6" width="13.7109375" style="245" customWidth="1"/>
    <col min="7" max="7" width="10" style="245" customWidth="1"/>
    <col min="8" max="8" width="13.5703125" style="245" customWidth="1"/>
  </cols>
  <sheetData>
    <row r="2" spans="1:8">
      <c r="A2" s="582" t="s">
        <v>249</v>
      </c>
      <c r="B2" s="582"/>
      <c r="C2" s="582"/>
      <c r="D2" s="582"/>
      <c r="E2" s="582"/>
      <c r="F2" s="582"/>
      <c r="G2" s="582"/>
      <c r="H2" s="582"/>
    </row>
    <row r="3" spans="1:8">
      <c r="A3" s="583" t="s">
        <v>250</v>
      </c>
      <c r="B3" s="583"/>
      <c r="C3" s="583"/>
      <c r="D3" s="583"/>
      <c r="E3" s="583"/>
      <c r="F3" s="583"/>
      <c r="G3" s="583"/>
      <c r="H3" s="583"/>
    </row>
    <row r="6" spans="1:8">
      <c r="A6" s="584" t="s">
        <v>356</v>
      </c>
      <c r="B6" s="584"/>
      <c r="C6" s="584"/>
      <c r="D6" s="584"/>
      <c r="E6" s="584"/>
      <c r="F6" s="584"/>
      <c r="G6" s="584"/>
      <c r="H6" s="584"/>
    </row>
    <row r="9" spans="1:8" ht="15.75">
      <c r="A9" s="585" t="s">
        <v>373</v>
      </c>
      <c r="B9" s="585"/>
      <c r="C9" s="585"/>
      <c r="D9" s="585"/>
      <c r="E9" s="585"/>
      <c r="F9" s="585"/>
      <c r="G9" s="585"/>
      <c r="H9" s="585"/>
    </row>
    <row r="10" spans="1:8">
      <c r="D10" s="246"/>
    </row>
    <row r="11" spans="1:8">
      <c r="C11" s="584" t="s">
        <v>483</v>
      </c>
      <c r="D11" s="584"/>
      <c r="E11" s="584"/>
      <c r="F11" s="584"/>
    </row>
    <row r="12" spans="1:8">
      <c r="B12" s="586"/>
      <c r="C12" s="586"/>
      <c r="D12" s="586"/>
      <c r="E12" s="586"/>
      <c r="F12" s="586"/>
      <c r="G12" s="586"/>
    </row>
    <row r="14" spans="1:8">
      <c r="A14" s="587" t="s">
        <v>358</v>
      </c>
      <c r="B14" s="587"/>
      <c r="C14" s="247" t="s">
        <v>359</v>
      </c>
      <c r="D14" s="248"/>
      <c r="E14" s="248"/>
      <c r="F14" s="248"/>
      <c r="G14" s="248"/>
      <c r="H14" s="248"/>
    </row>
    <row r="15" spans="1:8">
      <c r="A15" s="588" t="s">
        <v>374</v>
      </c>
      <c r="B15" s="588"/>
      <c r="C15" s="588"/>
      <c r="D15" s="588"/>
      <c r="E15" s="588"/>
      <c r="F15" s="588"/>
      <c r="G15" s="588"/>
      <c r="H15" s="588"/>
    </row>
    <row r="16" spans="1:8" ht="28.5">
      <c r="A16" s="249" t="s">
        <v>361</v>
      </c>
      <c r="B16" s="249" t="s">
        <v>362</v>
      </c>
      <c r="C16" s="589" t="s">
        <v>363</v>
      </c>
      <c r="D16" s="590"/>
      <c r="E16" s="591"/>
      <c r="F16" s="249" t="s">
        <v>364</v>
      </c>
      <c r="G16" s="250" t="s">
        <v>365</v>
      </c>
      <c r="H16" s="250" t="s">
        <v>366</v>
      </c>
    </row>
    <row r="17" spans="1:8">
      <c r="A17" s="251">
        <v>1</v>
      </c>
      <c r="B17" s="252" t="s">
        <v>240</v>
      </c>
      <c r="C17" s="592" t="s">
        <v>371</v>
      </c>
      <c r="D17" s="592"/>
      <c r="E17" s="592"/>
      <c r="F17" s="253" t="s">
        <v>368</v>
      </c>
      <c r="G17" s="254">
        <v>1</v>
      </c>
      <c r="H17" s="255">
        <v>208813</v>
      </c>
    </row>
    <row r="18" spans="1:8">
      <c r="A18" s="251"/>
      <c r="B18" s="252"/>
      <c r="C18" s="581" t="s">
        <v>370</v>
      </c>
      <c r="D18" s="581"/>
      <c r="E18" s="581"/>
      <c r="F18" s="256" t="s">
        <v>368</v>
      </c>
      <c r="G18" s="257">
        <v>1</v>
      </c>
      <c r="H18" s="258">
        <f>0+H17</f>
        <v>208813</v>
      </c>
    </row>
    <row r="19" spans="1:8">
      <c r="A19" s="251">
        <v>2</v>
      </c>
      <c r="B19" s="252" t="s">
        <v>238</v>
      </c>
      <c r="C19" s="592" t="s">
        <v>375</v>
      </c>
      <c r="D19" s="592"/>
      <c r="E19" s="592"/>
      <c r="F19" s="253" t="s">
        <v>368</v>
      </c>
      <c r="G19" s="254">
        <v>1</v>
      </c>
      <c r="H19" s="255">
        <v>7004.05</v>
      </c>
    </row>
    <row r="20" spans="1:8">
      <c r="A20" s="251">
        <v>3</v>
      </c>
      <c r="B20" s="252" t="s">
        <v>238</v>
      </c>
      <c r="C20" s="592" t="s">
        <v>371</v>
      </c>
      <c r="D20" s="592"/>
      <c r="E20" s="592"/>
      <c r="F20" s="253" t="s">
        <v>368</v>
      </c>
      <c r="G20" s="254">
        <v>1</v>
      </c>
      <c r="H20" s="255">
        <v>144295.95000000001</v>
      </c>
    </row>
    <row r="21" spans="1:8">
      <c r="A21" s="251"/>
      <c r="B21" s="252"/>
      <c r="C21" s="581" t="s">
        <v>370</v>
      </c>
      <c r="D21" s="581"/>
      <c r="E21" s="581"/>
      <c r="F21" s="256" t="s">
        <v>368</v>
      </c>
      <c r="G21" s="257">
        <v>1</v>
      </c>
      <c r="H21" s="258">
        <f>0+H19+H20</f>
        <v>151300</v>
      </c>
    </row>
    <row r="22" spans="1:8">
      <c r="A22" s="246"/>
      <c r="B22" s="259"/>
      <c r="C22" s="587"/>
      <c r="D22" s="587"/>
      <c r="E22" s="587"/>
      <c r="F22" s="260"/>
      <c r="G22" s="261"/>
      <c r="H22" s="262"/>
    </row>
    <row r="23" spans="1:8">
      <c r="A23" s="246"/>
      <c r="B23" s="259"/>
      <c r="C23" s="259"/>
      <c r="D23" s="259"/>
      <c r="E23" s="259"/>
      <c r="F23" s="260"/>
      <c r="G23" s="261"/>
      <c r="H23" s="262"/>
    </row>
    <row r="26" spans="1:8">
      <c r="A26" s="587" t="s">
        <v>229</v>
      </c>
      <c r="B26" s="587"/>
      <c r="C26" s="587"/>
      <c r="D26" s="587"/>
      <c r="E26" s="594" t="s">
        <v>230</v>
      </c>
      <c r="F26" s="594"/>
      <c r="G26" s="594"/>
      <c r="H26" s="594"/>
    </row>
    <row r="27" spans="1:8">
      <c r="E27" s="593" t="s">
        <v>372</v>
      </c>
      <c r="F27" s="593"/>
      <c r="G27" s="593"/>
      <c r="H27" s="593"/>
    </row>
    <row r="30" spans="1:8">
      <c r="A30" s="587" t="s">
        <v>234</v>
      </c>
      <c r="B30" s="587"/>
      <c r="C30" s="587"/>
      <c r="D30" s="587"/>
      <c r="E30" s="594" t="s">
        <v>235</v>
      </c>
      <c r="F30" s="594"/>
      <c r="G30" s="594"/>
      <c r="H30" s="594"/>
    </row>
    <row r="31" spans="1:8">
      <c r="E31" s="593" t="s">
        <v>372</v>
      </c>
      <c r="F31" s="593"/>
      <c r="G31" s="593"/>
      <c r="H31" s="593"/>
    </row>
  </sheetData>
  <mergeCells count="21">
    <mergeCell ref="A30:D30"/>
    <mergeCell ref="E30:H30"/>
    <mergeCell ref="E31:H31"/>
    <mergeCell ref="C20:E20"/>
    <mergeCell ref="C21:E21"/>
    <mergeCell ref="C22:E22"/>
    <mergeCell ref="A26:D26"/>
    <mergeCell ref="E26:H26"/>
    <mergeCell ref="E27:H27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workbookViewId="0">
      <selection activeCell="K14" sqref="K14"/>
    </sheetView>
  </sheetViews>
  <sheetFormatPr defaultRowHeight="15"/>
  <cols>
    <col min="1" max="1" width="5.7109375" style="285" customWidth="1"/>
    <col min="2" max="2" width="16.7109375" style="285" customWidth="1"/>
    <col min="3" max="3" width="25.28515625" style="286" customWidth="1"/>
    <col min="4" max="4" width="14.5703125" style="286" customWidth="1"/>
    <col min="5" max="5" width="17" style="286" customWidth="1"/>
    <col min="6" max="6" width="14.140625" style="286" customWidth="1"/>
    <col min="7" max="7" width="15.140625" style="285" customWidth="1"/>
    <col min="8" max="8" width="19.42578125" style="285" customWidth="1"/>
  </cols>
  <sheetData>
    <row r="1" spans="2:9">
      <c r="H1"/>
    </row>
    <row r="2" spans="2:9">
      <c r="D2" s="287"/>
      <c r="E2" s="287"/>
      <c r="F2" s="597" t="s">
        <v>432</v>
      </c>
      <c r="G2" s="598"/>
      <c r="H2" s="598"/>
      <c r="I2" s="605"/>
    </row>
    <row r="3" spans="2:9">
      <c r="D3" s="287"/>
      <c r="E3" s="287"/>
      <c r="F3" s="597" t="s">
        <v>411</v>
      </c>
      <c r="G3" s="598"/>
      <c r="H3" s="598"/>
    </row>
    <row r="4" spans="2:9">
      <c r="D4" s="287"/>
      <c r="E4" s="287"/>
      <c r="F4" s="597" t="s">
        <v>412</v>
      </c>
      <c r="G4" s="598"/>
      <c r="H4" s="598"/>
    </row>
    <row r="5" spans="2:9">
      <c r="D5" s="287"/>
      <c r="E5" s="287"/>
      <c r="F5" s="287" t="s">
        <v>413</v>
      </c>
      <c r="G5" s="287"/>
      <c r="H5" s="287"/>
    </row>
    <row r="6" spans="2:9">
      <c r="C6" s="599" t="s">
        <v>414</v>
      </c>
      <c r="D6" s="599"/>
      <c r="E6" s="599"/>
      <c r="F6" s="599"/>
      <c r="G6" s="599"/>
      <c r="H6" s="599"/>
    </row>
    <row r="7" spans="2:9">
      <c r="B7" s="288"/>
      <c r="C7" s="289"/>
      <c r="D7" s="289"/>
      <c r="E7" s="289"/>
      <c r="F7" s="289"/>
      <c r="G7" s="289"/>
      <c r="H7" s="289"/>
    </row>
    <row r="8" spans="2:9" ht="15.75">
      <c r="B8" s="290"/>
      <c r="C8" s="600" t="s">
        <v>237</v>
      </c>
      <c r="D8" s="600"/>
      <c r="E8" s="600"/>
      <c r="F8" s="600"/>
      <c r="G8" s="600"/>
      <c r="H8" s="600"/>
    </row>
    <row r="9" spans="2:9">
      <c r="C9" s="601" t="s">
        <v>415</v>
      </c>
      <c r="D9" s="601"/>
      <c r="E9" s="601"/>
      <c r="F9" s="601"/>
      <c r="G9" s="601"/>
      <c r="H9" s="601"/>
    </row>
    <row r="10" spans="2:9" ht="15.75">
      <c r="B10" s="602" t="s">
        <v>416</v>
      </c>
      <c r="C10" s="602"/>
      <c r="D10" s="602"/>
      <c r="E10" s="602"/>
      <c r="F10" s="602"/>
      <c r="G10" s="602"/>
      <c r="H10" s="602"/>
    </row>
    <row r="11" spans="2:9" ht="15.75">
      <c r="C11" s="291"/>
      <c r="D11" s="291"/>
      <c r="E11" s="292" t="s">
        <v>484</v>
      </c>
      <c r="F11" s="292"/>
    </row>
    <row r="12" spans="2:9">
      <c r="C12" s="291"/>
      <c r="D12" s="608"/>
      <c r="E12" s="608"/>
      <c r="F12" s="285"/>
    </row>
    <row r="13" spans="2:9">
      <c r="C13" s="291"/>
      <c r="D13" s="285"/>
      <c r="E13" s="293" t="s">
        <v>417</v>
      </c>
      <c r="F13" s="293"/>
    </row>
    <row r="14" spans="2:9">
      <c r="C14" s="285"/>
      <c r="D14" s="285"/>
      <c r="E14" s="294" t="s">
        <v>418</v>
      </c>
      <c r="F14" s="294"/>
    </row>
    <row r="15" spans="2:9" ht="15.75">
      <c r="B15" s="295"/>
      <c r="H15" s="296"/>
    </row>
    <row r="16" spans="2:9">
      <c r="B16" s="297"/>
      <c r="H16" s="298" t="s">
        <v>383</v>
      </c>
    </row>
    <row r="17" spans="2:8">
      <c r="B17" s="595" t="s">
        <v>419</v>
      </c>
      <c r="C17" s="595" t="s">
        <v>420</v>
      </c>
      <c r="D17" s="610" t="s">
        <v>421</v>
      </c>
      <c r="E17" s="611"/>
      <c r="F17" s="611"/>
      <c r="G17" s="611"/>
      <c r="H17" s="612"/>
    </row>
    <row r="18" spans="2:8">
      <c r="B18" s="609"/>
      <c r="C18" s="609"/>
      <c r="D18" s="299"/>
      <c r="E18" s="300"/>
      <c r="F18" s="300"/>
      <c r="G18" s="300"/>
      <c r="H18" s="301"/>
    </row>
    <row r="19" spans="2:8">
      <c r="B19" s="609"/>
      <c r="C19" s="609"/>
      <c r="D19" s="595" t="s">
        <v>422</v>
      </c>
      <c r="E19" s="595" t="s">
        <v>423</v>
      </c>
      <c r="F19" s="613" t="s">
        <v>424</v>
      </c>
      <c r="G19" s="595" t="s">
        <v>425</v>
      </c>
      <c r="H19" s="595" t="s">
        <v>426</v>
      </c>
    </row>
    <row r="20" spans="2:8">
      <c r="B20" s="609"/>
      <c r="C20" s="609"/>
      <c r="D20" s="596"/>
      <c r="E20" s="596"/>
      <c r="F20" s="614"/>
      <c r="G20" s="596"/>
      <c r="H20" s="596"/>
    </row>
    <row r="21" spans="2:8">
      <c r="B21" s="302">
        <v>1</v>
      </c>
      <c r="C21" s="303">
        <v>2</v>
      </c>
      <c r="D21" s="302">
        <v>3</v>
      </c>
      <c r="E21" s="302">
        <v>4</v>
      </c>
      <c r="F21" s="302">
        <v>5</v>
      </c>
      <c r="G21" s="302">
        <v>6</v>
      </c>
      <c r="H21" s="302">
        <v>7</v>
      </c>
    </row>
    <row r="22" spans="2:8" ht="24">
      <c r="B22" s="304">
        <v>741</v>
      </c>
      <c r="C22" s="305" t="s">
        <v>427</v>
      </c>
      <c r="D22" s="306">
        <v>967.19</v>
      </c>
      <c r="E22" s="307">
        <v>1245.7</v>
      </c>
      <c r="F22" s="307">
        <v>2212.89</v>
      </c>
      <c r="G22" s="308">
        <v>0</v>
      </c>
      <c r="H22" s="309">
        <f>D22+E22-F22-G22</f>
        <v>4.5474735088646412E-13</v>
      </c>
    </row>
    <row r="23" spans="2:8" ht="24">
      <c r="B23" s="304">
        <v>731</v>
      </c>
      <c r="C23" s="305" t="s">
        <v>428</v>
      </c>
      <c r="D23" s="306">
        <v>243.04</v>
      </c>
      <c r="E23" s="310">
        <v>91.14</v>
      </c>
      <c r="F23" s="307">
        <v>334.18</v>
      </c>
      <c r="G23" s="308"/>
      <c r="H23" s="309">
        <f>D23+E23-F23-G23</f>
        <v>0</v>
      </c>
    </row>
    <row r="24" spans="2:8">
      <c r="B24" s="304"/>
      <c r="C24" s="304"/>
      <c r="D24" s="306"/>
      <c r="E24" s="310"/>
      <c r="F24" s="307"/>
      <c r="G24" s="308"/>
      <c r="H24" s="308"/>
    </row>
    <row r="25" spans="2:8">
      <c r="B25" s="304"/>
      <c r="C25" s="304"/>
      <c r="D25" s="306"/>
      <c r="E25" s="310"/>
      <c r="F25" s="307"/>
      <c r="G25" s="308"/>
      <c r="H25" s="308"/>
    </row>
    <row r="26" spans="2:8">
      <c r="B26" s="304"/>
      <c r="C26" s="304"/>
      <c r="D26" s="306"/>
      <c r="E26" s="310"/>
      <c r="F26" s="307"/>
      <c r="G26" s="308"/>
      <c r="H26" s="308"/>
    </row>
    <row r="27" spans="2:8">
      <c r="B27" s="311"/>
      <c r="C27" s="312" t="s">
        <v>429</v>
      </c>
      <c r="D27" s="313">
        <f>SUM(D22:D26)</f>
        <v>1210.23</v>
      </c>
      <c r="E27" s="313">
        <f>SUM(E22:E26)</f>
        <v>1336.8400000000001</v>
      </c>
      <c r="F27" s="313">
        <f>SUM(F22:F26)</f>
        <v>2547.0699999999997</v>
      </c>
      <c r="G27" s="313">
        <f>SUM(G22:G26)</f>
        <v>0</v>
      </c>
      <c r="H27" s="314">
        <f>D27+E27-F27-G27</f>
        <v>4.5474735088646412E-13</v>
      </c>
    </row>
    <row r="28" spans="2:8">
      <c r="C28" s="315"/>
      <c r="D28" s="315"/>
      <c r="E28" s="315"/>
      <c r="F28" s="315"/>
    </row>
    <row r="29" spans="2:8">
      <c r="C29" s="296"/>
      <c r="D29" s="296"/>
      <c r="E29" s="296"/>
      <c r="F29" s="296"/>
    </row>
    <row r="30" spans="2:8" ht="15.75">
      <c r="B30" s="606" t="s">
        <v>229</v>
      </c>
      <c r="C30" s="606"/>
      <c r="D30" s="316"/>
      <c r="E30" s="317"/>
      <c r="F30" s="285"/>
      <c r="G30" s="607" t="s">
        <v>230</v>
      </c>
      <c r="H30" s="607"/>
    </row>
    <row r="31" spans="2:8">
      <c r="B31" s="603" t="s">
        <v>430</v>
      </c>
      <c r="C31" s="603"/>
      <c r="D31" s="318"/>
      <c r="E31" s="319" t="s">
        <v>232</v>
      </c>
      <c r="F31" s="319"/>
      <c r="G31" s="604" t="s">
        <v>233</v>
      </c>
      <c r="H31" s="604"/>
    </row>
    <row r="32" spans="2:8">
      <c r="C32" s="285"/>
      <c r="D32" s="320"/>
      <c r="E32" s="285"/>
      <c r="F32" s="285"/>
    </row>
    <row r="33" spans="2:8">
      <c r="B33" s="607" t="s">
        <v>286</v>
      </c>
      <c r="C33" s="607"/>
      <c r="D33" s="321"/>
      <c r="E33" s="317"/>
      <c r="F33" s="285"/>
      <c r="G33" s="607" t="s">
        <v>235</v>
      </c>
      <c r="H33" s="607"/>
    </row>
    <row r="34" spans="2:8">
      <c r="B34" s="603" t="s">
        <v>431</v>
      </c>
      <c r="C34" s="603"/>
      <c r="D34" s="322"/>
      <c r="E34" s="319" t="s">
        <v>232</v>
      </c>
      <c r="F34" s="319"/>
      <c r="G34" s="604" t="s">
        <v>233</v>
      </c>
      <c r="H34" s="604"/>
    </row>
    <row r="35" spans="2:8">
      <c r="B35" s="288"/>
      <c r="C35" s="323"/>
      <c r="D35" s="323"/>
      <c r="E35" s="323"/>
      <c r="F35" s="323"/>
      <c r="G35" s="288"/>
      <c r="H35" s="288"/>
    </row>
    <row r="36" spans="2:8">
      <c r="B36" s="288"/>
      <c r="C36" s="323"/>
      <c r="D36" s="323"/>
      <c r="E36" s="323"/>
      <c r="F36" s="323"/>
      <c r="G36" s="288"/>
      <c r="H36" s="288"/>
    </row>
    <row r="37" spans="2:8">
      <c r="B37" s="288"/>
      <c r="C37" s="323"/>
      <c r="D37" s="323"/>
      <c r="E37" s="323"/>
      <c r="F37" s="323"/>
      <c r="G37" s="288"/>
      <c r="H37" s="288"/>
    </row>
    <row r="38" spans="2:8">
      <c r="B38" s="288"/>
      <c r="C38" s="323"/>
      <c r="D38" s="323"/>
      <c r="E38" s="323"/>
      <c r="F38" s="323"/>
      <c r="G38" s="288"/>
      <c r="H38" s="288"/>
    </row>
    <row r="39" spans="2:8">
      <c r="B39" s="288"/>
      <c r="C39" s="323"/>
      <c r="D39" s="323"/>
      <c r="E39" s="323"/>
      <c r="F39" s="323"/>
      <c r="G39" s="288"/>
      <c r="H39" s="288"/>
    </row>
    <row r="40" spans="2:8">
      <c r="B40" s="288"/>
      <c r="C40" s="323"/>
      <c r="D40" s="323"/>
      <c r="E40" s="323"/>
      <c r="F40" s="323"/>
      <c r="G40" s="288"/>
      <c r="H40" s="288"/>
    </row>
    <row r="41" spans="2:8">
      <c r="B41" s="288"/>
      <c r="C41" s="323"/>
      <c r="D41" s="323"/>
      <c r="E41" s="323"/>
      <c r="F41" s="323"/>
      <c r="G41" s="288"/>
      <c r="H41" s="288"/>
    </row>
    <row r="42" spans="2:8">
      <c r="B42" s="288"/>
      <c r="C42" s="323"/>
      <c r="D42" s="323"/>
      <c r="E42" s="323"/>
      <c r="F42" s="323"/>
      <c r="G42" s="288"/>
      <c r="H42" s="288"/>
    </row>
    <row r="43" spans="2:8">
      <c r="B43" s="288"/>
      <c r="C43" s="323"/>
      <c r="D43" s="323"/>
      <c r="E43" s="323"/>
      <c r="F43" s="323"/>
      <c r="G43" s="288"/>
      <c r="H43" s="288"/>
    </row>
    <row r="44" spans="2:8">
      <c r="B44" s="288"/>
      <c r="C44" s="323"/>
      <c r="D44" s="323"/>
      <c r="E44" s="323"/>
      <c r="F44" s="323"/>
      <c r="G44" s="288"/>
      <c r="H44" s="288"/>
    </row>
    <row r="45" spans="2:8">
      <c r="B45" s="288"/>
      <c r="C45" s="323"/>
      <c r="D45" s="323"/>
      <c r="E45" s="323"/>
      <c r="F45" s="323"/>
      <c r="G45" s="288"/>
      <c r="H45" s="288"/>
    </row>
    <row r="46" spans="2:8">
      <c r="B46" s="288"/>
      <c r="C46" s="323"/>
      <c r="D46" s="323"/>
      <c r="E46" s="323"/>
      <c r="F46" s="323"/>
      <c r="G46" s="288"/>
      <c r="H46" s="288"/>
    </row>
    <row r="47" spans="2:8">
      <c r="B47" s="288"/>
      <c r="C47" s="323"/>
      <c r="D47" s="323"/>
      <c r="E47" s="323"/>
      <c r="F47" s="323"/>
      <c r="G47" s="288"/>
      <c r="H47" s="288"/>
    </row>
    <row r="48" spans="2:8">
      <c r="B48" s="288"/>
      <c r="C48" s="323"/>
      <c r="D48" s="323"/>
      <c r="E48" s="323"/>
      <c r="F48" s="323"/>
      <c r="G48" s="288"/>
      <c r="H48" s="288"/>
    </row>
    <row r="49" spans="2:8">
      <c r="B49" s="288"/>
      <c r="C49" s="323"/>
      <c r="D49" s="323"/>
      <c r="E49" s="323"/>
      <c r="F49" s="323"/>
      <c r="G49" s="288"/>
      <c r="H49" s="288"/>
    </row>
    <row r="50" spans="2:8">
      <c r="B50" s="288"/>
      <c r="C50" s="323"/>
      <c r="D50" s="323"/>
      <c r="E50" s="323"/>
      <c r="F50" s="323"/>
      <c r="G50" s="288"/>
      <c r="H50" s="288"/>
    </row>
    <row r="51" spans="2:8">
      <c r="B51" s="288"/>
      <c r="C51" s="323"/>
      <c r="D51" s="323"/>
      <c r="E51" s="323"/>
      <c r="F51" s="323"/>
      <c r="G51" s="288"/>
      <c r="H51" s="288"/>
    </row>
    <row r="52" spans="2:8">
      <c r="B52" s="288"/>
      <c r="C52" s="323"/>
      <c r="D52" s="323"/>
      <c r="E52" s="323"/>
      <c r="F52" s="323"/>
      <c r="G52" s="288"/>
      <c r="H52" s="288"/>
    </row>
    <row r="53" spans="2:8">
      <c r="B53" s="288"/>
      <c r="C53" s="323"/>
      <c r="D53" s="323"/>
      <c r="E53" s="323"/>
      <c r="F53" s="323"/>
      <c r="G53" s="288"/>
      <c r="H53" s="288"/>
    </row>
    <row r="54" spans="2:8">
      <c r="B54" s="288"/>
      <c r="C54" s="323"/>
      <c r="D54" s="323"/>
      <c r="E54" s="323"/>
      <c r="F54" s="323"/>
      <c r="G54" s="288"/>
      <c r="H54" s="288"/>
    </row>
    <row r="55" spans="2:8">
      <c r="B55" s="288"/>
      <c r="C55" s="323"/>
      <c r="D55" s="323"/>
      <c r="E55" s="323"/>
      <c r="F55" s="323"/>
      <c r="G55" s="288"/>
      <c r="H55" s="288"/>
    </row>
    <row r="56" spans="2:8">
      <c r="B56" s="288"/>
      <c r="C56" s="323"/>
      <c r="D56" s="323"/>
      <c r="E56" s="323"/>
      <c r="F56" s="323"/>
      <c r="G56" s="288"/>
      <c r="H56" s="288"/>
    </row>
    <row r="57" spans="2:8">
      <c r="B57" s="288"/>
      <c r="C57" s="323"/>
      <c r="D57" s="323"/>
      <c r="E57" s="323"/>
      <c r="F57" s="323"/>
      <c r="G57" s="288"/>
      <c r="H57" s="288"/>
    </row>
  </sheetData>
  <mergeCells count="24">
    <mergeCell ref="B34:C34"/>
    <mergeCell ref="G34:H34"/>
    <mergeCell ref="F2:I2"/>
    <mergeCell ref="B30:C30"/>
    <mergeCell ref="G30:H30"/>
    <mergeCell ref="B31:C31"/>
    <mergeCell ref="G31:H31"/>
    <mergeCell ref="B33:C33"/>
    <mergeCell ref="G33:H33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F3:H3"/>
    <mergeCell ref="F4:H4"/>
    <mergeCell ref="C6:H6"/>
    <mergeCell ref="C8:H8"/>
    <mergeCell ref="C9:H9"/>
    <mergeCell ref="B10:H10"/>
  </mergeCells>
  <pageMargins left="0.70866141732283472" right="0.70866141732283472" top="0.74803149606299213" bottom="0.74803149606299213" header="0.31496062992125984" footer="0.31496062992125984"/>
  <pageSetup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Forma Nr. 2 Suvestinė</vt:lpstr>
      <vt:lpstr>Forma Nr. 2 SB</vt:lpstr>
      <vt:lpstr>Forma Nr. 2 ML</vt:lpstr>
      <vt:lpstr>Forma Nr. 2 S</vt:lpstr>
      <vt:lpstr>Forma Nr. 4</vt:lpstr>
      <vt:lpstr>Pažyma prie 4 formos</vt:lpstr>
      <vt:lpstr>Sukauptų FS pažyma</vt:lpstr>
      <vt:lpstr>Gautų FS pažyma</vt:lpstr>
      <vt:lpstr>Forma Nr. S7</vt:lpstr>
      <vt:lpstr>Pažyma apie pajamas</vt:lpstr>
      <vt:lpstr>Forma B-2</vt:lpstr>
      <vt:lpstr>Tikslinės lėšos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2020-01-16T10:18:25Z</cp:lastPrinted>
  <dcterms:created xsi:type="dcterms:W3CDTF">2019-01-14T20:28:53Z</dcterms:created>
  <dcterms:modified xsi:type="dcterms:W3CDTF">2020-10-01T15:15:37Z</dcterms:modified>
</cp:coreProperties>
</file>